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525" windowWidth="17940" windowHeight="10935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F50" i="3"/>
  <c r="F51"/>
  <c r="F52"/>
  <c r="E51"/>
  <c r="E50" s="1"/>
  <c r="E21" i="2"/>
  <c r="E20" s="1"/>
  <c r="F20" s="1"/>
  <c r="D66" i="3"/>
  <c r="D65" s="1"/>
  <c r="D63"/>
  <c r="D62" s="1"/>
  <c r="E63"/>
  <c r="E62" s="1"/>
  <c r="F53" i="2"/>
  <c r="F50"/>
  <c r="F41"/>
  <c r="F37"/>
  <c r="E36"/>
  <c r="E26"/>
  <c r="F26" s="1"/>
  <c r="F27"/>
  <c r="D20"/>
  <c r="D21"/>
  <c r="F22"/>
  <c r="E66" i="3"/>
  <c r="F80"/>
  <c r="E70"/>
  <c r="F70" s="1"/>
  <c r="F71"/>
  <c r="F66"/>
  <c r="F67"/>
  <c r="F21"/>
  <c r="D18" i="4"/>
  <c r="D17" s="1"/>
  <c r="D16" s="1"/>
  <c r="D19"/>
  <c r="E19"/>
  <c r="E18" s="1"/>
  <c r="E17" s="1"/>
  <c r="E16" s="1"/>
  <c r="E23"/>
  <c r="E22" s="1"/>
  <c r="E21" s="1"/>
  <c r="D23"/>
  <c r="D22" s="1"/>
  <c r="D21" s="1"/>
  <c r="D10" s="1"/>
  <c r="E79" i="3"/>
  <c r="E78" s="1"/>
  <c r="D56"/>
  <c r="D55" s="1"/>
  <c r="E40" i="2"/>
  <c r="F21" l="1"/>
  <c r="E69" i="3"/>
  <c r="E65"/>
  <c r="E61" s="1"/>
  <c r="E10" i="4"/>
  <c r="F78" i="3"/>
  <c r="E77"/>
  <c r="F79"/>
  <c r="E83"/>
  <c r="E82" s="1"/>
  <c r="E81" s="1"/>
  <c r="D83"/>
  <c r="D82" s="1"/>
  <c r="D81" s="1"/>
  <c r="F84"/>
  <c r="F83" s="1"/>
  <c r="F82" s="1"/>
  <c r="F81" s="1"/>
  <c r="E74"/>
  <c r="E73" s="1"/>
  <c r="E72" s="1"/>
  <c r="D74"/>
  <c r="D73" s="1"/>
  <c r="D72" s="1"/>
  <c r="F75"/>
  <c r="F74" s="1"/>
  <c r="F73" s="1"/>
  <c r="F72" s="1"/>
  <c r="E59"/>
  <c r="E58" s="1"/>
  <c r="D59"/>
  <c r="D58" s="1"/>
  <c r="F60"/>
  <c r="F59" s="1"/>
  <c r="F58" s="1"/>
  <c r="F56" s="1"/>
  <c r="E48"/>
  <c r="E47" s="1"/>
  <c r="E46" s="1"/>
  <c r="D48"/>
  <c r="D47" s="1"/>
  <c r="D46" s="1"/>
  <c r="F49"/>
  <c r="F48" s="1"/>
  <c r="F47" s="1"/>
  <c r="F46" s="1"/>
  <c r="E44"/>
  <c r="E43" s="1"/>
  <c r="D44"/>
  <c r="D43" s="1"/>
  <c r="F45"/>
  <c r="F44" s="1"/>
  <c r="F43" s="1"/>
  <c r="E39"/>
  <c r="E38" s="1"/>
  <c r="F41"/>
  <c r="F42"/>
  <c r="F40"/>
  <c r="D39"/>
  <c r="D38" s="1"/>
  <c r="E35"/>
  <c r="E34" s="1"/>
  <c r="E33" s="1"/>
  <c r="D35"/>
  <c r="D34" s="1"/>
  <c r="D33" s="1"/>
  <c r="F36"/>
  <c r="F35" s="1"/>
  <c r="F34" s="1"/>
  <c r="F33" s="1"/>
  <c r="E31"/>
  <c r="E30" s="1"/>
  <c r="D31"/>
  <c r="D30" s="1"/>
  <c r="F32"/>
  <c r="F31" s="1"/>
  <c r="F30" s="1"/>
  <c r="E28"/>
  <c r="E27" s="1"/>
  <c r="F28"/>
  <c r="F27" s="1"/>
  <c r="D28"/>
  <c r="D27" s="1"/>
  <c r="F25"/>
  <c r="F26"/>
  <c r="F24"/>
  <c r="E23"/>
  <c r="E22" s="1"/>
  <c r="D23"/>
  <c r="D22" s="1"/>
  <c r="E20"/>
  <c r="E19" s="1"/>
  <c r="F20"/>
  <c r="F19" s="1"/>
  <c r="D20"/>
  <c r="D19" s="1"/>
  <c r="F18"/>
  <c r="F17"/>
  <c r="E16"/>
  <c r="E15" s="1"/>
  <c r="D16"/>
  <c r="D15" s="1"/>
  <c r="E11"/>
  <c r="E10" s="1"/>
  <c r="E9" s="1"/>
  <c r="D11"/>
  <c r="D10" s="1"/>
  <c r="D9" s="1"/>
  <c r="F13"/>
  <c r="F12"/>
  <c r="F32" i="2"/>
  <c r="F31" s="1"/>
  <c r="F30" s="1"/>
  <c r="F19"/>
  <c r="G29"/>
  <c r="E31"/>
  <c r="E30" s="1"/>
  <c r="E55"/>
  <c r="F55"/>
  <c r="E54"/>
  <c r="F54"/>
  <c r="D54"/>
  <c r="D55"/>
  <c r="E52"/>
  <c r="F52"/>
  <c r="D52"/>
  <c r="E51"/>
  <c r="F51"/>
  <c r="D51"/>
  <c r="F49"/>
  <c r="D49"/>
  <c r="E48"/>
  <c r="F48"/>
  <c r="D48"/>
  <c r="F46"/>
  <c r="E44"/>
  <c r="E43" s="1"/>
  <c r="D44"/>
  <c r="D43" s="1"/>
  <c r="E39"/>
  <c r="F40"/>
  <c r="F39" s="1"/>
  <c r="D40"/>
  <c r="D39" s="1"/>
  <c r="G35"/>
  <c r="E35"/>
  <c r="D36"/>
  <c r="D31"/>
  <c r="D30" s="1"/>
  <c r="E19"/>
  <c r="D19"/>
  <c r="F61" i="3" l="1"/>
  <c r="E46" i="2"/>
  <c r="D35"/>
  <c r="F36"/>
  <c r="F35" s="1"/>
  <c r="F69" i="3"/>
  <c r="E68"/>
  <c r="F68" s="1"/>
  <c r="F65"/>
  <c r="F11"/>
  <c r="F10" s="1"/>
  <c r="F9" s="1"/>
  <c r="F39"/>
  <c r="F38" s="1"/>
  <c r="F77"/>
  <c r="E76"/>
  <c r="F76" s="1"/>
  <c r="F34" i="2"/>
  <c r="E37" i="3"/>
  <c r="D37"/>
  <c r="F37"/>
  <c r="F23"/>
  <c r="F22" s="1"/>
  <c r="E14"/>
  <c r="F16"/>
  <c r="F15" s="1"/>
  <c r="D14"/>
  <c r="D7" s="1"/>
  <c r="F29" i="2"/>
  <c r="D46"/>
  <c r="D47"/>
  <c r="E34"/>
  <c r="E29" s="1"/>
  <c r="E18" s="1"/>
  <c r="D34"/>
  <c r="E47"/>
  <c r="F47"/>
  <c r="E56" i="3" l="1"/>
  <c r="E55" s="1"/>
  <c r="F55" s="1"/>
  <c r="E7"/>
  <c r="F7" s="1"/>
  <c r="F14"/>
  <c r="E16" i="2"/>
  <c r="D29"/>
  <c r="D18" s="1"/>
  <c r="E85" i="3" l="1"/>
  <c r="D16" i="2"/>
  <c r="F18"/>
  <c r="F16" s="1"/>
</calcChain>
</file>

<file path=xl/sharedStrings.xml><?xml version="1.0" encoding="utf-8"?>
<sst xmlns="http://schemas.openxmlformats.org/spreadsheetml/2006/main" count="459" uniqueCount="266">
  <si>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</si>
  <si>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</si>
  <si>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</si>
  <si>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</si>
  <si>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</si>
  <si>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</si>
  <si>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</si>
  <si>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</si>
  <si>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</si>
  <si>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</si>
  <si>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</si>
  <si>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</si>
  <si>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</si>
  <si>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</si>
  <si>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</si>
  <si>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</si>
  <si>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</si>
  <si>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</si>
  <si>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</si>
  <si>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</si>
  <si>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</si>
  <si>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</si>
  <si>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</si>
  <si>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</si>
  <si>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</si>
  <si>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</si>
  <si>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</si>
  <si>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</si>
  <si>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</si>
  <si>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</si>
  <si>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</si>
  <si>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</si>
  <si>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</si>
  <si>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</si>
  <si>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</si>
  <si>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</si>
  <si>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</si>
  <si>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</si>
  <si>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</si>
  <si>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</si>
  <si>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</si>
  <si>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</si>
  <si>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</si>
  <si>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</si>
  <si>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</si>
  <si>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</si>
  <si>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</si>
  <si>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</si>
  <si>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</si>
  <si>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</si>
  <si>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</si>
  <si>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</si>
  <si>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</si>
  <si>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</si>
  <si>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</si>
  <si>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</si>
  <si>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</si>
  <si>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</si>
  <si>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</si>
  <si>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</si>
  <si>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</si>
  <si>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</si>
  <si>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</si>
  <si>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</si>
  <si>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</si>
  <si>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</si>
  <si>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</si>
  <si>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</si>
  <si>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</si>
  <si>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</si>
  <si>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</si>
  <si>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</si>
  <si>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</si>
  <si>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</si>
  <si>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</si>
  <si>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</si>
  <si>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</si>
  <si>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</si>
  <si>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</si>
  <si>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</si>
  <si>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</si>
  <si>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</si>
  <si>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</si>
  <si>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</si>
  <si>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</si>
  <si>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</si>
  <si>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</si>
  <si>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</si>
  <si>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</si>
  <si>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</si>
  <si>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</si>
  <si>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</si>
  <si>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</si>
  <si>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</si>
  <si>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</si>
  <si>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</si>
  <si>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</si>
  <si>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</si>
  <si>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</si>
  <si>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</si>
  <si>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</si>
  <si>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</si>
  <si>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</si>
  <si>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</si>
  <si>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</si>
  <si>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</si>
  <si>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</si>
  <si>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</si>
  <si>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</si>
  <si>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</si>
  <si>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</si>
  <si>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</si>
  <si>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</si>
  <si>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</si>
  <si>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</si>
  <si>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</si>
  <si>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</si>
  <si>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</si>
  <si>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</si>
  <si>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</si>
  <si>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</si>
  <si>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</si>
  <si>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</si>
  <si>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</si>
  <si>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</si>
  <si>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</si>
  <si>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</si>
  <si>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</si>
  <si>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</si>
  <si>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</si>
  <si>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</si>
  <si>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</si>
  <si>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</si>
  <si>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</si>
  <si>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</si>
  <si>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</si>
  <si>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</si>
  <si>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</si>
  <si>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</si>
  <si>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</si>
  <si>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</si>
  <si>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</si>
  <si>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</si>
  <si>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</si>
  <si>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</si>
  <si>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</si>
  <si>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</si>
  <si>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</si>
  <si>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</si>
  <si>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</si>
  <si>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</si>
  <si>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</si>
  <si>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000 0203 00 0 00 00000 122</t>
  </si>
  <si>
    <t>000 0203 00 0 00 00000 129</t>
  </si>
  <si>
    <t>000 0203 00 0 00 00000 200</t>
  </si>
  <si>
    <t>000 0203 00 0 00 00000 240</t>
  </si>
  <si>
    <t>000 0203 00 0 00 00000 244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</si>
  <si>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</si>
  <si>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</si>
  <si>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</si>
  <si>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</si>
  <si>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</si>
  <si>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</si>
  <si>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</si>
  <si>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</si>
  <si>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</si>
  <si>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</si>
  <si>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</si>
  <si>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</si>
  <si>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</si>
  <si>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</si>
  <si>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</si>
  <si>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</si>
  <si>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</si>
  <si>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</si>
  <si>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</si>
  <si>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</si>
  <si>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</si>
  <si>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</si>
  <si>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</si>
  <si>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</si>
  <si>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</si>
  <si>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</si>
  <si>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</si>
  <si>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</si>
  <si>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</si>
  <si>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</si>
  <si>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</si>
  <si>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</si>
  <si>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</si>
  <si>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</si>
  <si>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</si>
  <si>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</si>
  <si>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</si>
  <si>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</si>
  <si>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</si>
  <si>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</si>
  <si>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</si>
  <si>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</si>
  <si>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</si>
  <si>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</si>
  <si>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</si>
  <si>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</si>
  <si>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</si>
  <si>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</si>
  <si>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</si>
  <si>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</si>
  <si>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</si>
  <si>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</si>
  <si>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</si>
  <si>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</si>
  <si>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</si>
  <si>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</si>
  <si>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</si>
  <si>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</si>
  <si>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</si>
  <si>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</si>
  <si>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Национальная экономика</t>
  </si>
  <si>
    <t>000 0400 0000000000 000</t>
  </si>
  <si>
    <t>Водное хозяйство</t>
  </si>
  <si>
    <t>000 0406 0000012830 200</t>
  </si>
  <si>
    <t>000 0406 0000012830 244</t>
  </si>
  <si>
    <t>Муниципальная целевая программа</t>
  </si>
  <si>
    <t>000 0412 0000080140 240</t>
  </si>
  <si>
    <t>000 0412 0000080140 244</t>
  </si>
  <si>
    <t>Жилищно-коммунальные хозяйство</t>
  </si>
  <si>
    <t>000 0500 0000000000 000</t>
  </si>
  <si>
    <t>Уличное освещение</t>
  </si>
  <si>
    <t>000 0503 0000070010 200</t>
  </si>
  <si>
    <t>000 0503 0000000000 000</t>
  </si>
  <si>
    <t>Содержание мест захоронения</t>
  </si>
  <si>
    <t>000 0503 0000017400 200</t>
  </si>
  <si>
    <t>000 0503 0000017400 244</t>
  </si>
  <si>
    <t>000 0503 0000017400 240</t>
  </si>
  <si>
    <t>000 0503 0000070050 244</t>
  </si>
  <si>
    <t>000 0503 0000070050 240</t>
  </si>
  <si>
    <t>000 0503 0000070030 200</t>
  </si>
  <si>
    <t>Прочие мероприятия по благоустройству</t>
  </si>
  <si>
    <t>000 0503 0000070050 200</t>
  </si>
  <si>
    <t>000 0503 0000070050 000</t>
  </si>
  <si>
    <t>000 0503 0000070030 244</t>
  </si>
  <si>
    <t>000 0503 0000070030 240</t>
  </si>
  <si>
    <t>Пенсии,выплачиваемые организациями сектора муниципального управления</t>
  </si>
  <si>
    <t>000 10 01 0000016510 312</t>
  </si>
  <si>
    <t>Социальное обеспечение и иные выплаты населению</t>
  </si>
  <si>
    <t>000 10 01 0000016510 300</t>
  </si>
  <si>
    <t>Доплата к пенсиям,государственных служащих субъектов Российской Федерации муниципальных служающих</t>
  </si>
  <si>
    <t>000 10 01 0000016510 000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</si>
  <si>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</si>
  <si>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</si>
  <si>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</si>
  <si>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</si>
  <si>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</si>
  <si>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</si>
  <si>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</si>
  <si>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Налог на доходы физических лиц с доходов полученных физическими лицами в соответствии со ст.228 Налогового кодекса РФ (сумма платежа,перерасчеты,недоимка и задолженность по соответствующему платежи)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</si>
  <si>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</si>
  <si>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</si>
  <si>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</si>
  <si>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</si>
  <si>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</si>
  <si>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</si>
  <si>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930</t>
  </si>
  <si>
    <t>15636412</t>
  </si>
  <si>
    <t>"02 "ноября 2017    г.</t>
  </si>
  <si>
    <t>на 1 ноября 2017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</si>
</sst>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 Cy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3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49" fontId="4" fillId="0" borderId="1"/>
    <xf numFmtId="0" fontId="2" fillId="0" borderId="1"/>
    <xf numFmtId="0" fontId="5" fillId="0" borderId="1"/>
    <xf numFmtId="0" fontId="5" fillId="0" borderId="6"/>
    <xf numFmtId="0" fontId="3" fillId="0" borderId="7">
      <alignment horizontal="center"/>
    </xf>
    <xf numFmtId="0" fontId="4" fillId="0" borderId="8">
      <alignment horizontal="right"/>
    </xf>
    <xf numFmtId="0" fontId="3" fillId="0" borderId="1"/>
    <xf numFmtId="0" fontId="3" fillId="0" borderId="9">
      <alignment horizontal="right"/>
    </xf>
    <xf numFmtId="49" fontId="3" fillId="0" borderId="10">
      <alignment horizontal="center"/>
    </xf>
    <xf numFmtId="0" fontId="4" fillId="0" borderId="11">
      <alignment horizontal="right"/>
    </xf>
    <xf numFmtId="0" fontId="6" fillId="0" borderId="1"/>
    <xf numFmtId="164" fontId="3" fillId="0" borderId="12">
      <alignment horizontal="center"/>
    </xf>
    <xf numFmtId="0" fontId="3" fillId="0" borderId="1">
      <alignment horizontal="left"/>
    </xf>
    <xf numFmtId="49" fontId="3" fillId="0" borderId="1"/>
    <xf numFmtId="49" fontId="3" fillId="0" borderId="9">
      <alignment horizontal="right" vertical="center"/>
    </xf>
    <xf numFmtId="49" fontId="3" fillId="0" borderId="12">
      <alignment horizontal="center" vertical="center"/>
    </xf>
    <xf numFmtId="0" fontId="3" fillId="0" borderId="2">
      <alignment horizontal="left" wrapText="1"/>
    </xf>
    <xf numFmtId="49" fontId="3" fillId="0" borderId="12">
      <alignment horizontal="center"/>
    </xf>
    <xf numFmtId="0" fontId="3" fillId="0" borderId="3">
      <alignment horizontal="left" wrapText="1"/>
    </xf>
    <xf numFmtId="49" fontId="3" fillId="0" borderId="9">
      <alignment horizontal="right"/>
    </xf>
    <xf numFmtId="0" fontId="3" fillId="0" borderId="5">
      <alignment horizontal="left"/>
    </xf>
    <xf numFmtId="49" fontId="3" fillId="0" borderId="5"/>
    <xf numFmtId="49" fontId="3" fillId="0" borderId="9"/>
    <xf numFmtId="49" fontId="3" fillId="0" borderId="13">
      <alignment horizontal="center"/>
    </xf>
    <xf numFmtId="0" fontId="2" fillId="0" borderId="2">
      <alignment horizontal="center"/>
    </xf>
    <xf numFmtId="0" fontId="2" fillId="0" borderId="2">
      <alignment horizontal="center"/>
    </xf>
    <xf numFmtId="0" fontId="2" fillId="0" borderId="1">
      <alignment horizontal="center"/>
    </xf>
    <xf numFmtId="0" fontId="3" fillId="0" borderId="4">
      <alignment horizontal="center" vertical="top" wrapText="1"/>
    </xf>
    <xf numFmtId="49" fontId="3" fillId="0" borderId="4">
      <alignment horizontal="center" vertical="top" wrapText="1"/>
    </xf>
    <xf numFmtId="0" fontId="1" fillId="0" borderId="14"/>
    <xf numFmtId="0" fontId="1" fillId="0" borderId="8"/>
    <xf numFmtId="0" fontId="3" fillId="0" borderId="4">
      <alignment horizontal="center" vertical="center"/>
    </xf>
    <xf numFmtId="0" fontId="3" fillId="0" borderId="7">
      <alignment horizontal="center" vertical="center"/>
    </xf>
    <xf numFmtId="49" fontId="3" fillId="0" borderId="7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8">
      <alignment horizontal="center"/>
    </xf>
    <xf numFmtId="0" fontId="3" fillId="0" borderId="7">
      <alignment horizontal="center" vertical="center" shrinkToFit="1"/>
    </xf>
    <xf numFmtId="49" fontId="3" fillId="0" borderId="7">
      <alignment horizontal="center" vertical="center" shrinkToFit="1"/>
    </xf>
    <xf numFmtId="49" fontId="1" fillId="0" borderId="8"/>
    <xf numFmtId="49" fontId="1" fillId="0" borderId="1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11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11">
      <alignment wrapText="1"/>
    </xf>
    <xf numFmtId="0" fontId="1" fillId="0" borderId="1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11"/>
    <xf numFmtId="0" fontId="6" fillId="0" borderId="5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4">
      <alignment horizontal="center" vertical="center"/>
    </xf>
    <xf numFmtId="165" fontId="3" fillId="0" borderId="4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4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4">
      <alignment horizontal="center" vertical="center" shrinkToFit="1"/>
    </xf>
    <xf numFmtId="0" fontId="1" fillId="0" borderId="5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0" fontId="9" fillId="0" borderId="1">
      <alignment horizontal="center"/>
    </xf>
    <xf numFmtId="0" fontId="9" fillId="0" borderId="5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2">
      <alignment horizontal="center"/>
    </xf>
    <xf numFmtId="0" fontId="3" fillId="0" borderId="1">
      <alignment horizontal="center"/>
    </xf>
    <xf numFmtId="0" fontId="1" fillId="0" borderId="2"/>
    <xf numFmtId="0" fontId="1" fillId="0" borderId="4">
      <alignment horizontal="left" wrapText="1"/>
    </xf>
    <xf numFmtId="0" fontId="1" fillId="0" borderId="5"/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1" fillId="2" borderId="1"/>
    <xf numFmtId="0" fontId="1" fillId="2" borderId="5"/>
    <xf numFmtId="0" fontId="1" fillId="2" borderId="34"/>
    <xf numFmtId="0" fontId="1" fillId="2" borderId="35"/>
    <xf numFmtId="0" fontId="1" fillId="2" borderId="36"/>
    <xf numFmtId="0" fontId="1" fillId="2" borderId="37"/>
    <xf numFmtId="0" fontId="1" fillId="2" borderId="3"/>
    <xf numFmtId="0" fontId="1" fillId="2" borderId="2"/>
    <xf numFmtId="0" fontId="1" fillId="0" borderId="4">
      <alignment horizontal="left"/>
    </xf>
    <xf numFmtId="0" fontId="1" fillId="2" borderId="38"/>
  </cellStyleXfs>
  <cellXfs count="15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49" fontId="4" fillId="0" borderId="1" xfId="5" applyNumberFormat="1" applyProtection="1"/>
    <xf numFmtId="0" fontId="2" fillId="0" borderId="1" xfId="6" applyNumberFormat="1" applyProtection="1"/>
    <xf numFmtId="0" fontId="5" fillId="0" borderId="1" xfId="7" applyNumberFormat="1" applyProtection="1"/>
    <xf numFmtId="0" fontId="5" fillId="0" borderId="6" xfId="8" applyNumberFormat="1" applyProtection="1"/>
    <xf numFmtId="0" fontId="3" fillId="0" borderId="7" xfId="9" applyNumberFormat="1" applyProtection="1">
      <alignment horizontal="center"/>
    </xf>
    <xf numFmtId="0" fontId="4" fillId="0" borderId="8" xfId="10" applyNumberFormat="1" applyProtection="1">
      <alignment horizontal="right"/>
    </xf>
    <xf numFmtId="0" fontId="3" fillId="0" borderId="1" xfId="11" applyNumberFormat="1" applyProtection="1"/>
    <xf numFmtId="0" fontId="3" fillId="0" borderId="9" xfId="12" applyNumberFormat="1" applyProtection="1">
      <alignment horizontal="right"/>
    </xf>
    <xf numFmtId="49" fontId="3" fillId="0" borderId="10" xfId="13" applyNumberFormat="1" applyProtection="1">
      <alignment horizontal="center"/>
    </xf>
    <xf numFmtId="0" fontId="4" fillId="0" borderId="11" xfId="14" applyNumberFormat="1" applyProtection="1">
      <alignment horizontal="right"/>
    </xf>
    <xf numFmtId="0" fontId="6" fillId="0" borderId="1" xfId="15" applyNumberFormat="1" applyProtection="1"/>
    <xf numFmtId="164" fontId="3" fillId="0" borderId="12" xfId="16" applyNumberFormat="1" applyProtection="1">
      <alignment horizontal="center"/>
    </xf>
    <xf numFmtId="0" fontId="3" fillId="0" borderId="1" xfId="17" applyNumberFormat="1" applyProtection="1">
      <alignment horizontal="left"/>
    </xf>
    <xf numFmtId="49" fontId="3" fillId="0" borderId="1" xfId="18" applyNumberFormat="1" applyProtection="1"/>
    <xf numFmtId="49" fontId="3" fillId="0" borderId="9" xfId="19" applyNumberFormat="1" applyProtection="1">
      <alignment horizontal="right" vertical="center"/>
    </xf>
    <xf numFmtId="49" fontId="3" fillId="0" borderId="12" xfId="20" applyNumberFormat="1" applyProtection="1">
      <alignment horizontal="center" vertical="center"/>
    </xf>
    <xf numFmtId="49" fontId="3" fillId="0" borderId="12" xfId="22" applyNumberFormat="1" applyProtection="1">
      <alignment horizontal="center"/>
    </xf>
    <xf numFmtId="49" fontId="3" fillId="0" borderId="9" xfId="24" applyNumberFormat="1" applyProtection="1">
      <alignment horizontal="right"/>
    </xf>
    <xf numFmtId="0" fontId="3" fillId="0" borderId="5" xfId="25" applyNumberFormat="1" applyProtection="1">
      <alignment horizontal="left"/>
    </xf>
    <xf numFmtId="49" fontId="3" fillId="0" borderId="5" xfId="26" applyNumberFormat="1" applyProtection="1"/>
    <xf numFmtId="49" fontId="3" fillId="0" borderId="9" xfId="27" applyNumberFormat="1" applyProtection="1"/>
    <xf numFmtId="49" fontId="3" fillId="0" borderId="13" xfId="28" applyNumberFormat="1" applyProtection="1">
      <alignment horizontal="center"/>
    </xf>
    <xf numFmtId="0" fontId="2" fillId="0" borderId="2" xfId="30" applyNumberFormat="1" applyProtection="1">
      <alignment horizontal="center"/>
    </xf>
    <xf numFmtId="0" fontId="2" fillId="0" borderId="1" xfId="31" applyNumberFormat="1" applyProtection="1">
      <alignment horizontal="center"/>
    </xf>
    <xf numFmtId="0" fontId="1" fillId="0" borderId="14" xfId="34" applyNumberFormat="1" applyProtection="1"/>
    <xf numFmtId="0" fontId="1" fillId="0" borderId="8" xfId="35" applyNumberFormat="1" applyProtection="1"/>
    <xf numFmtId="0" fontId="3" fillId="0" borderId="4" xfId="36" applyNumberFormat="1" applyProtection="1">
      <alignment horizontal="center" vertical="center"/>
    </xf>
    <xf numFmtId="0" fontId="3" fillId="0" borderId="7" xfId="37" applyNumberFormat="1" applyProtection="1">
      <alignment horizontal="center" vertical="center"/>
    </xf>
    <xf numFmtId="49" fontId="3" fillId="0" borderId="7" xfId="38" applyNumberFormat="1" applyProtection="1">
      <alignment horizontal="center" vertical="center"/>
    </xf>
    <xf numFmtId="0" fontId="3" fillId="0" borderId="15" xfId="39" applyNumberFormat="1" applyProtection="1">
      <alignment horizontal="left" wrapText="1"/>
    </xf>
    <xf numFmtId="49" fontId="3" fillId="0" borderId="16" xfId="40" applyNumberFormat="1" applyProtection="1">
      <alignment horizontal="center" wrapText="1"/>
    </xf>
    <xf numFmtId="49" fontId="3" fillId="0" borderId="17" xfId="41" applyNumberFormat="1" applyProtection="1">
      <alignment horizontal="center"/>
    </xf>
    <xf numFmtId="4" fontId="3" fillId="0" borderId="17" xfId="42" applyNumberFormat="1" applyProtection="1">
      <alignment horizontal="right" shrinkToFit="1"/>
    </xf>
    <xf numFmtId="0" fontId="3" fillId="0" borderId="18" xfId="43" applyNumberFormat="1" applyProtection="1">
      <alignment horizontal="left" wrapText="1"/>
    </xf>
    <xf numFmtId="49" fontId="3" fillId="0" borderId="19" xfId="44" applyNumberFormat="1" applyProtection="1">
      <alignment horizontal="center" shrinkToFit="1"/>
    </xf>
    <xf numFmtId="49" fontId="3" fillId="0" borderId="20" xfId="45" applyNumberFormat="1" applyProtection="1">
      <alignment horizontal="center"/>
    </xf>
    <xf numFmtId="4" fontId="3" fillId="0" borderId="20" xfId="46" applyNumberFormat="1" applyProtection="1">
      <alignment horizontal="right" shrinkToFit="1"/>
    </xf>
    <xf numFmtId="0" fontId="3" fillId="0" borderId="21" xfId="47" applyNumberFormat="1" applyProtection="1">
      <alignment horizontal="left" wrapText="1" indent="2"/>
    </xf>
    <xf numFmtId="49" fontId="3" fillId="0" borderId="22" xfId="48" applyNumberFormat="1" applyProtection="1">
      <alignment horizontal="center" shrinkToFit="1"/>
    </xf>
    <xf numFmtId="49" fontId="3" fillId="0" borderId="23" xfId="49" applyNumberFormat="1" applyProtection="1">
      <alignment horizontal="center"/>
    </xf>
    <xf numFmtId="4" fontId="3" fillId="0" borderId="23" xfId="50" applyNumberFormat="1" applyProtection="1">
      <alignment horizontal="right" shrinkToFit="1"/>
    </xf>
    <xf numFmtId="49" fontId="3" fillId="0" borderId="1" xfId="51" applyNumberFormat="1" applyProtection="1">
      <alignment horizontal="right"/>
    </xf>
    <xf numFmtId="0" fontId="2" fillId="0" borderId="8" xfId="52" applyNumberFormat="1" applyProtection="1">
      <alignment horizontal="center"/>
    </xf>
    <xf numFmtId="0" fontId="3" fillId="0" borderId="7" xfId="53" applyNumberFormat="1" applyProtection="1">
      <alignment horizontal="center" vertical="center" shrinkToFit="1"/>
    </xf>
    <xf numFmtId="49" fontId="3" fillId="0" borderId="7" xfId="54" applyNumberFormat="1" applyProtection="1">
      <alignment horizontal="center" vertical="center" shrinkToFit="1"/>
    </xf>
    <xf numFmtId="49" fontId="1" fillId="0" borderId="8" xfId="55" applyNumberFormat="1" applyProtection="1"/>
    <xf numFmtId="49" fontId="1" fillId="0" borderId="1" xfId="56" applyNumberFormat="1" applyProtection="1"/>
    <xf numFmtId="0" fontId="3" fillId="0" borderId="16" xfId="57" applyNumberFormat="1" applyProtection="1">
      <alignment horizontal="center" shrinkToFit="1"/>
    </xf>
    <xf numFmtId="4" fontId="3" fillId="0" borderId="24" xfId="58" applyNumberFormat="1" applyProtection="1">
      <alignment horizontal="right" shrinkToFit="1"/>
    </xf>
    <xf numFmtId="49" fontId="1" fillId="0" borderId="11" xfId="59" applyNumberFormat="1" applyProtection="1"/>
    <xf numFmtId="0" fontId="3" fillId="0" borderId="19" xfId="60" applyNumberFormat="1" applyProtection="1">
      <alignment horizontal="center" shrinkToFit="1"/>
    </xf>
    <xf numFmtId="165" fontId="3" fillId="0" borderId="20" xfId="61" applyNumberFormat="1" applyProtection="1">
      <alignment horizontal="right" shrinkToFit="1"/>
    </xf>
    <xf numFmtId="165" fontId="3" fillId="0" borderId="25" xfId="62" applyNumberFormat="1" applyProtection="1">
      <alignment horizontal="right" shrinkToFit="1"/>
    </xf>
    <xf numFmtId="0" fontId="3" fillId="0" borderId="26" xfId="63" applyNumberFormat="1" applyProtection="1">
      <alignment horizontal="left" wrapText="1"/>
    </xf>
    <xf numFmtId="49" fontId="3" fillId="0" borderId="22" xfId="64" applyNumberFormat="1" applyProtection="1">
      <alignment horizontal="center" wrapText="1"/>
    </xf>
    <xf numFmtId="49" fontId="3" fillId="0" borderId="23" xfId="65" applyNumberFormat="1" applyProtection="1">
      <alignment horizontal="center" wrapText="1"/>
    </xf>
    <xf numFmtId="4" fontId="3" fillId="0" borderId="23" xfId="66" applyNumberFormat="1" applyProtection="1">
      <alignment horizontal="right" wrapText="1"/>
    </xf>
    <xf numFmtId="4" fontId="3" fillId="0" borderId="21" xfId="67" applyNumberFormat="1" applyProtection="1">
      <alignment horizontal="right" wrapText="1"/>
    </xf>
    <xf numFmtId="0" fontId="1" fillId="0" borderId="11" xfId="68" applyNumberFormat="1" applyProtection="1">
      <alignment wrapText="1"/>
    </xf>
    <xf numFmtId="0" fontId="1" fillId="0" borderId="1" xfId="69" applyNumberFormat="1" applyProtection="1">
      <alignment wrapText="1"/>
    </xf>
    <xf numFmtId="0" fontId="3" fillId="0" borderId="27" xfId="70" applyNumberFormat="1" applyProtection="1">
      <alignment horizontal="left" wrapText="1"/>
    </xf>
    <xf numFmtId="49" fontId="3" fillId="0" borderId="28" xfId="71" applyNumberFormat="1" applyProtection="1">
      <alignment horizontal="center" shrinkToFit="1"/>
    </xf>
    <xf numFmtId="49" fontId="3" fillId="0" borderId="29" xfId="72" applyNumberFormat="1" applyProtection="1">
      <alignment horizontal="center"/>
    </xf>
    <xf numFmtId="4" fontId="3" fillId="0" borderId="29" xfId="73" applyNumberFormat="1" applyProtection="1">
      <alignment horizontal="right" shrinkToFit="1"/>
    </xf>
    <xf numFmtId="49" fontId="3" fillId="0" borderId="30" xfId="74" applyNumberFormat="1" applyProtection="1">
      <alignment horizontal="center"/>
    </xf>
    <xf numFmtId="0" fontId="1" fillId="0" borderId="11" xfId="75" applyNumberFormat="1" applyProtection="1"/>
    <xf numFmtId="0" fontId="6" fillId="0" borderId="5" xfId="76" applyNumberFormat="1" applyProtection="1"/>
    <xf numFmtId="0" fontId="6" fillId="0" borderId="31" xfId="77" applyNumberFormat="1" applyProtection="1"/>
    <xf numFmtId="0" fontId="3" fillId="0" borderId="1" xfId="78" applyNumberFormat="1" applyProtection="1">
      <alignment wrapText="1"/>
    </xf>
    <xf numFmtId="49" fontId="3" fillId="0" borderId="1" xfId="79" applyNumberFormat="1" applyProtection="1">
      <alignment wrapText="1"/>
    </xf>
    <xf numFmtId="49" fontId="3" fillId="0" borderId="1" xfId="80" applyNumberFormat="1" applyProtection="1">
      <alignment horizontal="center"/>
    </xf>
    <xf numFmtId="49" fontId="7" fillId="0" borderId="1" xfId="81" applyNumberFormat="1" applyProtection="1"/>
    <xf numFmtId="0" fontId="3" fillId="0" borderId="2" xfId="82" applyNumberFormat="1" applyProtection="1">
      <alignment horizontal="left"/>
    </xf>
    <xf numFmtId="49" fontId="3" fillId="0" borderId="2" xfId="83" applyNumberFormat="1" applyProtection="1">
      <alignment horizontal="left"/>
    </xf>
    <xf numFmtId="0" fontId="3" fillId="0" borderId="2" xfId="84" applyNumberFormat="1" applyProtection="1">
      <alignment horizontal="center" shrinkToFit="1"/>
    </xf>
    <xf numFmtId="49" fontId="3" fillId="0" borderId="2" xfId="85" applyNumberFormat="1" applyProtection="1">
      <alignment horizontal="center" vertical="center" shrinkToFit="1"/>
    </xf>
    <xf numFmtId="49" fontId="1" fillId="0" borderId="2" xfId="86" applyNumberFormat="1" applyProtection="1">
      <alignment shrinkToFit="1"/>
    </xf>
    <xf numFmtId="49" fontId="3" fillId="0" borderId="2" xfId="87" applyNumberFormat="1" applyProtection="1">
      <alignment horizontal="right"/>
    </xf>
    <xf numFmtId="0" fontId="3" fillId="0" borderId="16" xfId="88" applyNumberFormat="1" applyProtection="1">
      <alignment horizontal="center" vertical="center" shrinkToFit="1"/>
    </xf>
    <xf numFmtId="49" fontId="3" fillId="0" borderId="17" xfId="89" applyNumberFormat="1" applyProtection="1">
      <alignment horizontal="center" vertical="center"/>
    </xf>
    <xf numFmtId="0" fontId="3" fillId="0" borderId="15" xfId="90" applyNumberFormat="1" applyProtection="1">
      <alignment horizontal="left" wrapText="1" indent="2"/>
    </xf>
    <xf numFmtId="0" fontId="3" fillId="0" borderId="32" xfId="91" applyNumberFormat="1" applyProtection="1">
      <alignment horizontal="center" vertical="center" shrinkToFit="1"/>
    </xf>
    <xf numFmtId="49" fontId="3" fillId="0" borderId="4" xfId="92" applyNumberFormat="1" applyProtection="1">
      <alignment horizontal="center" vertical="center"/>
    </xf>
    <xf numFmtId="165" fontId="3" fillId="0" borderId="4" xfId="93" applyNumberFormat="1" applyProtection="1">
      <alignment horizontal="right" vertical="center" shrinkToFit="1"/>
    </xf>
    <xf numFmtId="165" fontId="3" fillId="0" borderId="27" xfId="94" applyNumberFormat="1" applyProtection="1">
      <alignment horizontal="right" vertical="center" shrinkToFit="1"/>
    </xf>
    <xf numFmtId="0" fontId="3" fillId="0" borderId="33" xfId="95" applyNumberFormat="1" applyProtection="1">
      <alignment horizontal="left" wrapText="1"/>
    </xf>
    <xf numFmtId="4" fontId="3" fillId="0" borderId="4" xfId="96" applyNumberFormat="1" applyProtection="1">
      <alignment horizontal="right" shrinkToFit="1"/>
    </xf>
    <xf numFmtId="4" fontId="3" fillId="0" borderId="27" xfId="97" applyNumberFormat="1" applyProtection="1">
      <alignment horizontal="right" shrinkToFit="1"/>
    </xf>
    <xf numFmtId="0" fontId="3" fillId="0" borderId="18" xfId="98" applyNumberFormat="1" applyProtection="1">
      <alignment horizontal="left" wrapText="1" indent="2"/>
    </xf>
    <xf numFmtId="0" fontId="8" fillId="0" borderId="27" xfId="99" applyNumberFormat="1" applyProtection="1">
      <alignment wrapText="1"/>
    </xf>
    <xf numFmtId="0" fontId="8" fillId="0" borderId="27" xfId="100" applyNumberFormat="1" applyProtection="1"/>
    <xf numFmtId="49" fontId="3" fillId="0" borderId="27" xfId="101" applyNumberFormat="1" applyProtection="1">
      <alignment horizontal="center" shrinkToFit="1"/>
    </xf>
    <xf numFmtId="49" fontId="3" fillId="0" borderId="4" xfId="102" applyNumberFormat="1" applyProtection="1">
      <alignment horizontal="center" vertical="center" shrinkToFit="1"/>
    </xf>
    <xf numFmtId="0" fontId="1" fillId="0" borderId="5" xfId="103" applyNumberFormat="1" applyProtection="1">
      <alignment horizontal="left"/>
    </xf>
    <xf numFmtId="0" fontId="1" fillId="0" borderId="31" xfId="104" applyNumberFormat="1" applyProtection="1">
      <alignment horizontal="left"/>
    </xf>
    <xf numFmtId="0" fontId="3" fillId="0" borderId="31" xfId="105" applyNumberFormat="1" applyProtection="1"/>
    <xf numFmtId="49" fontId="1" fillId="0" borderId="31" xfId="106" applyNumberFormat="1" applyProtection="1"/>
    <xf numFmtId="49" fontId="3" fillId="0" borderId="1" xfId="108" applyNumberFormat="1" applyProtection="1">
      <alignment horizontal="left"/>
    </xf>
    <xf numFmtId="0" fontId="9" fillId="0" borderId="1" xfId="109" applyNumberFormat="1" applyProtection="1">
      <alignment horizontal="center"/>
    </xf>
    <xf numFmtId="0" fontId="9" fillId="0" borderId="1" xfId="111" applyNumberFormat="1" applyProtection="1"/>
    <xf numFmtId="49" fontId="9" fillId="0" borderId="1" xfId="112" applyNumberFormat="1" applyProtection="1"/>
    <xf numFmtId="0" fontId="1" fillId="0" borderId="1" xfId="113" applyNumberFormat="1" applyProtection="1">
      <alignment horizontal="left"/>
    </xf>
    <xf numFmtId="0" fontId="1" fillId="0" borderId="1" xfId="114" applyNumberFormat="1" applyProtection="1">
      <alignment horizontal="center"/>
    </xf>
    <xf numFmtId="0" fontId="7" fillId="0" borderId="1" xfId="115" applyNumberFormat="1" applyProtection="1">
      <alignment horizontal="left"/>
    </xf>
    <xf numFmtId="0" fontId="3" fillId="0" borderId="1" xfId="117" applyNumberFormat="1" applyProtection="1">
      <alignment horizontal="center"/>
    </xf>
    <xf numFmtId="0" fontId="1" fillId="0" borderId="2" xfId="118" applyNumberFormat="1" applyProtection="1"/>
    <xf numFmtId="0" fontId="1" fillId="0" borderId="5" xfId="120" applyNumberFormat="1" applyProtection="1"/>
    <xf numFmtId="0" fontId="3" fillId="3" borderId="21" xfId="47" applyNumberFormat="1" applyFill="1" applyProtection="1">
      <alignment horizontal="left" wrapText="1" indent="2"/>
    </xf>
    <xf numFmtId="49" fontId="3" fillId="3" borderId="22" xfId="48" applyNumberFormat="1" applyFill="1" applyProtection="1">
      <alignment horizontal="center" shrinkToFit="1"/>
    </xf>
    <xf numFmtId="49" fontId="3" fillId="3" borderId="23" xfId="49" applyNumberFormat="1" applyFill="1" applyProtection="1">
      <alignment horizontal="center"/>
    </xf>
    <xf numFmtId="4" fontId="3" fillId="3" borderId="23" xfId="50" applyNumberFormat="1" applyFill="1" applyProtection="1">
      <alignment horizontal="right" shrinkToFit="1"/>
    </xf>
    <xf numFmtId="0" fontId="3" fillId="3" borderId="26" xfId="63" applyNumberFormat="1" applyFill="1" applyProtection="1">
      <alignment horizontal="left" wrapText="1"/>
    </xf>
    <xf numFmtId="49" fontId="3" fillId="3" borderId="22" xfId="64" applyNumberFormat="1" applyFill="1" applyProtection="1">
      <alignment horizontal="center" wrapText="1"/>
    </xf>
    <xf numFmtId="49" fontId="3" fillId="3" borderId="23" xfId="65" applyNumberFormat="1" applyFill="1" applyProtection="1">
      <alignment horizontal="center" wrapText="1"/>
    </xf>
    <xf numFmtId="4" fontId="3" fillId="3" borderId="23" xfId="66" applyNumberFormat="1" applyFill="1" applyProtection="1">
      <alignment horizontal="right" wrapText="1"/>
    </xf>
    <xf numFmtId="0" fontId="12" fillId="3" borderId="26" xfId="63" applyNumberFormat="1" applyFont="1" applyFill="1" applyProtection="1">
      <alignment horizontal="left" wrapText="1"/>
    </xf>
    <xf numFmtId="49" fontId="12" fillId="3" borderId="22" xfId="64" applyNumberFormat="1" applyFont="1" applyFill="1" applyProtection="1">
      <alignment horizontal="center" wrapText="1"/>
    </xf>
    <xf numFmtId="49" fontId="12" fillId="3" borderId="23" xfId="65" applyNumberFormat="1" applyFont="1" applyFill="1" applyProtection="1">
      <alignment horizontal="center" wrapText="1"/>
    </xf>
    <xf numFmtId="4" fontId="12" fillId="3" borderId="23" xfId="66" applyNumberFormat="1" applyFont="1" applyFill="1" applyProtection="1">
      <alignment horizontal="right" wrapText="1"/>
    </xf>
    <xf numFmtId="0" fontId="5" fillId="0" borderId="11" xfId="68" applyNumberFormat="1" applyFont="1" applyProtection="1">
      <alignment wrapText="1"/>
    </xf>
    <xf numFmtId="0" fontId="5" fillId="0" borderId="1" xfId="69" applyNumberFormat="1" applyFont="1" applyProtection="1">
      <alignment wrapText="1"/>
    </xf>
    <xf numFmtId="0" fontId="13" fillId="0" borderId="0" xfId="0" applyFont="1" applyProtection="1">
      <protection locked="0"/>
    </xf>
    <xf numFmtId="0" fontId="12" fillId="0" borderId="26" xfId="63" applyNumberFormat="1" applyFont="1" applyProtection="1">
      <alignment horizontal="left" wrapText="1"/>
    </xf>
    <xf numFmtId="49" fontId="12" fillId="0" borderId="22" xfId="64" applyNumberFormat="1" applyFont="1" applyProtection="1">
      <alignment horizontal="center" wrapText="1"/>
    </xf>
    <xf numFmtId="49" fontId="12" fillId="0" borderId="23" xfId="65" applyNumberFormat="1" applyFont="1" applyProtection="1">
      <alignment horizontal="center" wrapText="1"/>
    </xf>
    <xf numFmtId="4" fontId="12" fillId="0" borderId="23" xfId="66" applyNumberFormat="1" applyFont="1" applyProtection="1">
      <alignment horizontal="right" wrapText="1"/>
    </xf>
    <xf numFmtId="4" fontId="12" fillId="0" borderId="21" xfId="67" applyNumberFormat="1" applyFont="1" applyProtection="1">
      <alignment horizontal="right" wrapText="1"/>
    </xf>
    <xf numFmtId="0" fontId="2" fillId="0" borderId="1" xfId="2" applyNumberFormat="1" applyBorder="1" applyProtection="1">
      <alignment horizontal="center"/>
    </xf>
    <xf numFmtId="0" fontId="2" fillId="0" borderId="1" xfId="2" applyBorder="1" applyProtection="1">
      <alignment horizontal="center"/>
      <protection locked="0"/>
    </xf>
    <xf numFmtId="0" fontId="3" fillId="0" borderId="2" xfId="21" applyNumberFormat="1" applyBorder="1" applyProtection="1">
      <alignment horizontal="left" wrapText="1"/>
    </xf>
    <xf numFmtId="0" fontId="3" fillId="0" borderId="2" xfId="21" applyBorder="1" applyProtection="1">
      <alignment horizontal="left" wrapText="1"/>
      <protection locked="0"/>
    </xf>
    <xf numFmtId="0" fontId="3" fillId="0" borderId="3" xfId="23" applyNumberFormat="1" applyBorder="1" applyProtection="1">
      <alignment horizontal="left" wrapText="1"/>
    </xf>
    <xf numFmtId="0" fontId="3" fillId="0" borderId="3" xfId="23" applyBorder="1" applyProtection="1">
      <alignment horizontal="left" wrapText="1"/>
      <protection locked="0"/>
    </xf>
    <xf numFmtId="0" fontId="2" fillId="0" borderId="2" xfId="29" applyNumberFormat="1" applyBorder="1" applyProtection="1">
      <alignment horizontal="center"/>
    </xf>
    <xf numFmtId="0" fontId="2" fillId="0" borderId="2" xfId="29" applyBorder="1" applyProtection="1">
      <alignment horizontal="center"/>
      <protection locked="0"/>
    </xf>
    <xf numFmtId="0" fontId="3" fillId="0" borderId="4" xfId="32" applyNumberFormat="1" applyBorder="1" applyProtection="1">
      <alignment horizontal="center" vertical="top" wrapText="1"/>
    </xf>
    <xf numFmtId="0" fontId="3" fillId="0" borderId="4" xfId="32" applyBorder="1" applyProtection="1">
      <alignment horizontal="center" vertical="top" wrapText="1"/>
      <protection locked="0"/>
    </xf>
    <xf numFmtId="49" fontId="3" fillId="0" borderId="4" xfId="33" applyNumberFormat="1" applyBorder="1" applyProtection="1">
      <alignment horizontal="center" vertical="top" wrapText="1"/>
    </xf>
    <xf numFmtId="49" fontId="3" fillId="0" borderId="4" xfId="33" applyBorder="1" applyProtection="1">
      <alignment horizontal="center" vertical="top" wrapText="1"/>
      <protection locked="0"/>
    </xf>
    <xf numFmtId="0" fontId="9" fillId="0" borderId="5" xfId="110" applyNumberFormat="1" applyBorder="1" applyProtection="1">
      <alignment horizontal="center"/>
    </xf>
    <xf numFmtId="0" fontId="9" fillId="0" borderId="5" xfId="110" applyBorder="1" applyProtection="1">
      <alignment horizontal="center"/>
      <protection locked="0"/>
    </xf>
    <xf numFmtId="0" fontId="1" fillId="0" borderId="4" xfId="119" applyNumberFormat="1" applyBorder="1" applyProtection="1">
      <alignment horizontal="left" wrapText="1"/>
    </xf>
    <xf numFmtId="0" fontId="1" fillId="0" borderId="4" xfId="119" applyBorder="1" applyProtection="1">
      <alignment horizontal="left" wrapText="1"/>
      <protection locked="0"/>
    </xf>
    <xf numFmtId="0" fontId="3" fillId="0" borderId="2" xfId="107" applyNumberFormat="1" applyBorder="1" applyProtection="1">
      <alignment horizontal="center" wrapText="1"/>
    </xf>
    <xf numFmtId="0" fontId="3" fillId="0" borderId="2" xfId="107" applyBorder="1" applyProtection="1">
      <alignment horizontal="center" wrapText="1"/>
      <protection locked="0"/>
    </xf>
    <xf numFmtId="0" fontId="3" fillId="0" borderId="2" xfId="116" applyNumberFormat="1" applyBorder="1" applyProtection="1">
      <alignment horizontal="center"/>
    </xf>
    <xf numFmtId="0" fontId="3" fillId="0" borderId="2" xfId="116" applyBorder="1" applyProtection="1">
      <alignment horizontal="center"/>
      <protection locked="0"/>
    </xf>
  </cellXfs>
  <cellStyles count="136">
    <cellStyle name="br" xfId="123"/>
    <cellStyle name="col" xfId="122"/>
    <cellStyle name="st134" xfId="119"/>
    <cellStyle name="style0" xfId="124"/>
    <cellStyle name="td" xfId="125"/>
    <cellStyle name="tr" xfId="121"/>
    <cellStyle name="xl100" xfId="56"/>
    <cellStyle name="xl101" xfId="69"/>
    <cellStyle name="xl102" xfId="78"/>
    <cellStyle name="xl103" xfId="82"/>
    <cellStyle name="xl104" xfId="90"/>
    <cellStyle name="xl105" xfId="95"/>
    <cellStyle name="xl106" xfId="98"/>
    <cellStyle name="xl107" xfId="130"/>
    <cellStyle name="xl108" xfId="131"/>
    <cellStyle name="xl109" xfId="79"/>
    <cellStyle name="xl110" xfId="83"/>
    <cellStyle name="xl111" xfId="88"/>
    <cellStyle name="xl112" xfId="91"/>
    <cellStyle name="xl113" xfId="132"/>
    <cellStyle name="xl114" xfId="80"/>
    <cellStyle name="xl115" xfId="84"/>
    <cellStyle name="xl116" xfId="89"/>
    <cellStyle name="xl117" xfId="92"/>
    <cellStyle name="xl118" xfId="85"/>
    <cellStyle name="xl119" xfId="93"/>
    <cellStyle name="xl120" xfId="96"/>
    <cellStyle name="xl121" xfId="81"/>
    <cellStyle name="xl122" xfId="86"/>
    <cellStyle name="xl123" xfId="87"/>
    <cellStyle name="xl124" xfId="94"/>
    <cellStyle name="xl125" xfId="97"/>
    <cellStyle name="xl126" xfId="133"/>
    <cellStyle name="xl127" xfId="99"/>
    <cellStyle name="xl128" xfId="100"/>
    <cellStyle name="xl129" xfId="101"/>
    <cellStyle name="xl130" xfId="102"/>
    <cellStyle name="xl131" xfId="103"/>
    <cellStyle name="xl132" xfId="109"/>
    <cellStyle name="xl133" xfId="113"/>
    <cellStyle name="xl134" xfId="108"/>
    <cellStyle name="xl135" xfId="118"/>
    <cellStyle name="xl136" xfId="134"/>
    <cellStyle name="xl137" xfId="120"/>
    <cellStyle name="xl138" xfId="135"/>
    <cellStyle name="xl139" xfId="104"/>
    <cellStyle name="xl140" xfId="107"/>
    <cellStyle name="xl141" xfId="110"/>
    <cellStyle name="xl142" xfId="114"/>
    <cellStyle name="xl143" xfId="116"/>
    <cellStyle name="xl144" xfId="117"/>
    <cellStyle name="xl145" xfId="115"/>
    <cellStyle name="xl146" xfId="105"/>
    <cellStyle name="xl147" xfId="111"/>
    <cellStyle name="xl148" xfId="106"/>
    <cellStyle name="xl149" xfId="112"/>
    <cellStyle name="xl21" xfId="126"/>
    <cellStyle name="xl22" xfId="1"/>
    <cellStyle name="xl23" xfId="2"/>
    <cellStyle name="xl24" xfId="6"/>
    <cellStyle name="xl25" xfId="11"/>
    <cellStyle name="xl26" xfId="17"/>
    <cellStyle name="xl27" xfId="29"/>
    <cellStyle name="xl28" xfId="32"/>
    <cellStyle name="xl29" xfId="36"/>
    <cellStyle name="xl30" xfId="39"/>
    <cellStyle name="xl31" xfId="43"/>
    <cellStyle name="xl32" xfId="47"/>
    <cellStyle name="xl33" xfId="127"/>
    <cellStyle name="xl34" xfId="15"/>
    <cellStyle name="xl35" xfId="21"/>
    <cellStyle name="xl36" xfId="23"/>
    <cellStyle name="xl37" xfId="25"/>
    <cellStyle name="xl38" xfId="37"/>
    <cellStyle name="xl39" xfId="40"/>
    <cellStyle name="xl40" xfId="44"/>
    <cellStyle name="xl41" xfId="48"/>
    <cellStyle name="xl42" xfId="7"/>
    <cellStyle name="xl43" xfId="41"/>
    <cellStyle name="xl44" xfId="45"/>
    <cellStyle name="xl45" xfId="49"/>
    <cellStyle name="xl46" xfId="18"/>
    <cellStyle name="xl47" xfId="26"/>
    <cellStyle name="xl48" xfId="33"/>
    <cellStyle name="xl49" xfId="38"/>
    <cellStyle name="xl50" xfId="42"/>
    <cellStyle name="xl51" xfId="46"/>
    <cellStyle name="xl52" xfId="50"/>
    <cellStyle name="xl53" xfId="8"/>
    <cellStyle name="xl54" xfId="12"/>
    <cellStyle name="xl55" xfId="19"/>
    <cellStyle name="xl56" xfId="24"/>
    <cellStyle name="xl57" xfId="27"/>
    <cellStyle name="xl58" xfId="3"/>
    <cellStyle name="xl59" xfId="9"/>
    <cellStyle name="xl60" xfId="13"/>
    <cellStyle name="xl61" xfId="16"/>
    <cellStyle name="xl62" xfId="20"/>
    <cellStyle name="xl63" xfId="22"/>
    <cellStyle name="xl64" xfId="28"/>
    <cellStyle name="xl65" xfId="4"/>
    <cellStyle name="xl66" xfId="10"/>
    <cellStyle name="xl67" xfId="14"/>
    <cellStyle name="xl68" xfId="30"/>
    <cellStyle name="xl69" xfId="34"/>
    <cellStyle name="xl70" xfId="35"/>
    <cellStyle name="xl71" xfId="5"/>
    <cellStyle name="xl72" xfId="31"/>
    <cellStyle name="xl73" xfId="63"/>
    <cellStyle name="xl74" xfId="128"/>
    <cellStyle name="xl75" xfId="70"/>
    <cellStyle name="xl76" xfId="76"/>
    <cellStyle name="xl77" xfId="57"/>
    <cellStyle name="xl78" xfId="60"/>
    <cellStyle name="xl79" xfId="64"/>
    <cellStyle name="xl80" xfId="129"/>
    <cellStyle name="xl81" xfId="71"/>
    <cellStyle name="xl82" xfId="77"/>
    <cellStyle name="xl83" xfId="53"/>
    <cellStyle name="xl84" xfId="65"/>
    <cellStyle name="xl85" xfId="72"/>
    <cellStyle name="xl86" xfId="54"/>
    <cellStyle name="xl87" xfId="61"/>
    <cellStyle name="xl88" xfId="66"/>
    <cellStyle name="xl89" xfId="73"/>
    <cellStyle name="xl90" xfId="51"/>
    <cellStyle name="xl91" xfId="58"/>
    <cellStyle name="xl92" xfId="62"/>
    <cellStyle name="xl93" xfId="67"/>
    <cellStyle name="xl94" xfId="74"/>
    <cellStyle name="xl95" xfId="52"/>
    <cellStyle name="xl96" xfId="55"/>
    <cellStyle name="xl97" xfId="59"/>
    <cellStyle name="xl98" xfId="68"/>
    <cellStyle name="xl99" xfId="7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tabSelected="1" topLeftCell="A7" workbookViewId="0">
      <selection activeCell="F23" sqref="F23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32" t="s">
        <v>0</v>
      </c>
      <c r="B2" s="133"/>
      <c r="C2" s="133"/>
      <c r="D2" s="133"/>
      <c r="E2" s="133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1" t="s">
        <v>265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43040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 t="s">
        <v>212</v>
      </c>
      <c r="G6" s="14"/>
      <c r="H6" s="5"/>
    </row>
    <row r="7" spans="1:8" ht="15.95" customHeight="1">
      <c r="A7" s="17" t="s">
        <v>7</v>
      </c>
      <c r="B7" s="134" t="s">
        <v>213</v>
      </c>
      <c r="C7" s="135"/>
      <c r="D7" s="135"/>
      <c r="E7" s="19" t="s">
        <v>8</v>
      </c>
      <c r="F7" s="21" t="s">
        <v>262</v>
      </c>
      <c r="G7" s="14"/>
      <c r="H7" s="5"/>
    </row>
    <row r="8" spans="1:8" ht="15.95" customHeight="1">
      <c r="A8" s="17" t="s">
        <v>9</v>
      </c>
      <c r="B8" s="136" t="s">
        <v>10</v>
      </c>
      <c r="C8" s="137"/>
      <c r="D8" s="137"/>
      <c r="E8" s="22" t="s">
        <v>11</v>
      </c>
      <c r="F8" s="21" t="s">
        <v>263</v>
      </c>
      <c r="G8" s="14"/>
      <c r="H8" s="5"/>
    </row>
    <row r="9" spans="1:8" ht="14.1" customHeight="1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>
      <c r="A11" s="138" t="s">
        <v>16</v>
      </c>
      <c r="B11" s="139"/>
      <c r="C11" s="139"/>
      <c r="D11" s="139"/>
      <c r="E11" s="139"/>
      <c r="F11" s="139"/>
      <c r="G11" s="27"/>
      <c r="H11" s="28"/>
    </row>
    <row r="12" spans="1:8" ht="12.95" customHeight="1">
      <c r="A12" s="140" t="s">
        <v>17</v>
      </c>
      <c r="B12" s="140" t="s">
        <v>18</v>
      </c>
      <c r="C12" s="140" t="s">
        <v>19</v>
      </c>
      <c r="D12" s="142" t="s">
        <v>20</v>
      </c>
      <c r="E12" s="142" t="s">
        <v>21</v>
      </c>
      <c r="F12" s="140" t="s">
        <v>22</v>
      </c>
      <c r="G12" s="29"/>
      <c r="H12" s="2"/>
    </row>
    <row r="13" spans="1:8" ht="12" customHeight="1">
      <c r="A13" s="141"/>
      <c r="B13" s="141"/>
      <c r="C13" s="141"/>
      <c r="D13" s="143"/>
      <c r="E13" s="143"/>
      <c r="F13" s="141"/>
      <c r="G13" s="30"/>
      <c r="H13" s="2"/>
    </row>
    <row r="14" spans="1:8" ht="14.25" customHeight="1">
      <c r="A14" s="141"/>
      <c r="B14" s="141"/>
      <c r="C14" s="141"/>
      <c r="D14" s="143"/>
      <c r="E14" s="143"/>
      <c r="F14" s="141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>
      <c r="A16" s="34" t="s">
        <v>26</v>
      </c>
      <c r="B16" s="35" t="s">
        <v>27</v>
      </c>
      <c r="C16" s="36" t="s">
        <v>28</v>
      </c>
      <c r="D16" s="37">
        <f>D18+D46</f>
        <v>724883</v>
      </c>
      <c r="E16" s="37">
        <f>E18+E46</f>
        <v>636486.89999999991</v>
      </c>
      <c r="F16" s="37">
        <f>F18+F46</f>
        <v>88396.100000000035</v>
      </c>
      <c r="G16" s="30"/>
      <c r="H16" s="2"/>
    </row>
    <row r="17" spans="1:8" ht="15" customHeight="1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30</v>
      </c>
      <c r="B18" s="43" t="s">
        <v>27</v>
      </c>
      <c r="C18" s="44" t="s">
        <v>31</v>
      </c>
      <c r="D18" s="45">
        <f>D19+D26+D29+D43</f>
        <v>454520</v>
      </c>
      <c r="E18" s="45">
        <f>E19+E26+E29</f>
        <v>371141.89999999997</v>
      </c>
      <c r="F18" s="45">
        <f>D18-E18</f>
        <v>83378.100000000035</v>
      </c>
      <c r="G18" s="30"/>
      <c r="H18" s="2"/>
    </row>
    <row r="19" spans="1:8" ht="15" customHeight="1">
      <c r="A19" s="112" t="s">
        <v>32</v>
      </c>
      <c r="B19" s="113" t="s">
        <v>27</v>
      </c>
      <c r="C19" s="114" t="s">
        <v>33</v>
      </c>
      <c r="D19" s="115">
        <f>D20</f>
        <v>38500</v>
      </c>
      <c r="E19" s="115">
        <f t="shared" ref="E19:F19" si="0">E20</f>
        <v>24870.059999999998</v>
      </c>
      <c r="F19" s="115">
        <f t="shared" si="0"/>
        <v>13629.940000000002</v>
      </c>
      <c r="G19" s="30"/>
      <c r="H19" s="2"/>
    </row>
    <row r="20" spans="1:8" ht="20.25" customHeight="1">
      <c r="A20" s="112" t="s">
        <v>34</v>
      </c>
      <c r="B20" s="113" t="s">
        <v>27</v>
      </c>
      <c r="C20" s="114" t="s">
        <v>35</v>
      </c>
      <c r="D20" s="115">
        <f>D21+D25</f>
        <v>38500</v>
      </c>
      <c r="E20" s="115">
        <f>E21+E25</f>
        <v>24870.059999999998</v>
      </c>
      <c r="F20" s="115">
        <f>D20-E20</f>
        <v>13629.940000000002</v>
      </c>
      <c r="G20" s="30"/>
      <c r="H20" s="2"/>
    </row>
    <row r="21" spans="1:8" ht="72.75" customHeight="1">
      <c r="A21" s="112" t="s">
        <v>36</v>
      </c>
      <c r="B21" s="113" t="s">
        <v>27</v>
      </c>
      <c r="C21" s="114" t="s">
        <v>37</v>
      </c>
      <c r="D21" s="115">
        <f>D22</f>
        <v>38500</v>
      </c>
      <c r="E21" s="115">
        <f>E22+E23+E24</f>
        <v>24792.059999999998</v>
      </c>
      <c r="F21" s="115">
        <f>D21-E21</f>
        <v>13707.940000000002</v>
      </c>
      <c r="G21" s="30"/>
      <c r="H21" s="2"/>
    </row>
    <row r="22" spans="1:8" ht="72.75" customHeight="1">
      <c r="A22" s="42" t="s">
        <v>38</v>
      </c>
      <c r="B22" s="43" t="s">
        <v>27</v>
      </c>
      <c r="C22" s="44" t="s">
        <v>39</v>
      </c>
      <c r="D22" s="45">
        <v>38500</v>
      </c>
      <c r="E22" s="45">
        <v>24311.26</v>
      </c>
      <c r="F22" s="45">
        <f>D22-E22</f>
        <v>14188.740000000002</v>
      </c>
      <c r="G22" s="30"/>
      <c r="H22" s="2"/>
    </row>
    <row r="23" spans="1:8" ht="72.75" customHeight="1">
      <c r="A23" s="112" t="s">
        <v>253</v>
      </c>
      <c r="B23" s="113" t="s">
        <v>27</v>
      </c>
      <c r="C23" s="114" t="s">
        <v>254</v>
      </c>
      <c r="D23" s="115">
        <v>0</v>
      </c>
      <c r="E23" s="115">
        <v>280.8</v>
      </c>
      <c r="F23" s="115">
        <v>-280.8</v>
      </c>
      <c r="G23" s="30"/>
      <c r="H23" s="2"/>
    </row>
    <row r="24" spans="1:8" ht="72.75" customHeight="1">
      <c r="A24" s="112" t="s">
        <v>257</v>
      </c>
      <c r="B24" s="113" t="s">
        <v>27</v>
      </c>
      <c r="C24" s="114" t="s">
        <v>258</v>
      </c>
      <c r="D24" s="115">
        <v>0</v>
      </c>
      <c r="E24" s="115">
        <v>200</v>
      </c>
      <c r="F24" s="115">
        <v>-200</v>
      </c>
      <c r="G24" s="30"/>
      <c r="H24" s="2"/>
    </row>
    <row r="25" spans="1:8" ht="72.75" customHeight="1">
      <c r="A25" s="112" t="s">
        <v>255</v>
      </c>
      <c r="B25" s="113" t="s">
        <v>27</v>
      </c>
      <c r="C25" s="114" t="s">
        <v>256</v>
      </c>
      <c r="D25" s="115">
        <v>0</v>
      </c>
      <c r="E25" s="115">
        <v>78</v>
      </c>
      <c r="F25" s="115">
        <v>-78</v>
      </c>
      <c r="G25" s="30"/>
      <c r="H25" s="2"/>
    </row>
    <row r="26" spans="1:8" ht="19.5" customHeight="1">
      <c r="A26" s="42" t="s">
        <v>214</v>
      </c>
      <c r="B26" s="43" t="s">
        <v>27</v>
      </c>
      <c r="C26" s="44" t="s">
        <v>216</v>
      </c>
      <c r="D26" s="45">
        <v>1700</v>
      </c>
      <c r="E26" s="45">
        <f>E27+E28</f>
        <v>4746.68</v>
      </c>
      <c r="F26" s="45">
        <f>D26-E26</f>
        <v>-3046.6800000000003</v>
      </c>
      <c r="G26" s="30"/>
      <c r="H26" s="2"/>
    </row>
    <row r="27" spans="1:8" ht="17.25" customHeight="1">
      <c r="A27" s="42" t="s">
        <v>214</v>
      </c>
      <c r="B27" s="43" t="s">
        <v>27</v>
      </c>
      <c r="C27" s="44" t="s">
        <v>215</v>
      </c>
      <c r="D27" s="45">
        <v>1700</v>
      </c>
      <c r="E27" s="45">
        <v>4338</v>
      </c>
      <c r="F27" s="45">
        <f>D27-E27</f>
        <v>-2638</v>
      </c>
      <c r="G27" s="30"/>
      <c r="H27" s="2"/>
    </row>
    <row r="28" spans="1:8" ht="17.25" customHeight="1">
      <c r="A28" s="42" t="s">
        <v>259</v>
      </c>
      <c r="B28" s="43"/>
      <c r="C28" s="44" t="s">
        <v>260</v>
      </c>
      <c r="D28" s="45">
        <v>0</v>
      </c>
      <c r="E28" s="45">
        <v>408.68</v>
      </c>
      <c r="F28" s="45">
        <v>-408.68</v>
      </c>
      <c r="G28" s="30"/>
      <c r="H28" s="2"/>
    </row>
    <row r="29" spans="1:8" ht="15" customHeight="1">
      <c r="A29" s="112" t="s">
        <v>40</v>
      </c>
      <c r="B29" s="113" t="s">
        <v>27</v>
      </c>
      <c r="C29" s="114" t="s">
        <v>41</v>
      </c>
      <c r="D29" s="115">
        <f>D30+D34</f>
        <v>413120</v>
      </c>
      <c r="E29" s="115">
        <f t="shared" ref="E29:F29" si="1">E30+E34</f>
        <v>341525.16</v>
      </c>
      <c r="F29" s="115">
        <f t="shared" si="1"/>
        <v>72377.550000000017</v>
      </c>
      <c r="G29" s="115">
        <f t="shared" ref="G29" si="2">G32</f>
        <v>0</v>
      </c>
      <c r="H29" s="2"/>
    </row>
    <row r="30" spans="1:8" ht="15" customHeight="1">
      <c r="A30" s="112" t="s">
        <v>42</v>
      </c>
      <c r="B30" s="113" t="s">
        <v>27</v>
      </c>
      <c r="C30" s="114" t="s">
        <v>43</v>
      </c>
      <c r="D30" s="115">
        <f>D31</f>
        <v>29220</v>
      </c>
      <c r="E30" s="115">
        <f>E31</f>
        <v>13659.75</v>
      </c>
      <c r="F30" s="115">
        <f>F31</f>
        <v>15560.25</v>
      </c>
      <c r="G30" s="30"/>
      <c r="H30" s="2"/>
    </row>
    <row r="31" spans="1:8" ht="38.25" customHeight="1">
      <c r="A31" s="112" t="s">
        <v>44</v>
      </c>
      <c r="B31" s="113" t="s">
        <v>27</v>
      </c>
      <c r="C31" s="114" t="s">
        <v>45</v>
      </c>
      <c r="D31" s="115">
        <f>D32+D33</f>
        <v>29220</v>
      </c>
      <c r="E31" s="115">
        <f t="shared" ref="E31:F31" si="3">E32+E33</f>
        <v>13659.75</v>
      </c>
      <c r="F31" s="115">
        <f t="shared" si="3"/>
        <v>15560.25</v>
      </c>
      <c r="G31" s="30"/>
      <c r="H31" s="2"/>
    </row>
    <row r="32" spans="1:8" ht="78.75" customHeight="1">
      <c r="A32" s="42" t="s">
        <v>46</v>
      </c>
      <c r="B32" s="43" t="s">
        <v>27</v>
      </c>
      <c r="C32" s="44" t="s">
        <v>47</v>
      </c>
      <c r="D32" s="45">
        <v>29220</v>
      </c>
      <c r="E32" s="45">
        <v>13645.03</v>
      </c>
      <c r="F32" s="45">
        <f>D32-E32</f>
        <v>15574.97</v>
      </c>
      <c r="G32" s="30"/>
      <c r="H32" s="2"/>
    </row>
    <row r="33" spans="1:8" ht="51" customHeight="1">
      <c r="A33" s="42" t="s">
        <v>48</v>
      </c>
      <c r="B33" s="43" t="s">
        <v>27</v>
      </c>
      <c r="C33" s="44" t="s">
        <v>49</v>
      </c>
      <c r="D33" s="45">
        <v>0</v>
      </c>
      <c r="E33" s="45">
        <v>14.72</v>
      </c>
      <c r="F33" s="45">
        <v>-14.72</v>
      </c>
      <c r="G33" s="30"/>
      <c r="H33" s="2"/>
    </row>
    <row r="34" spans="1:8" ht="15" customHeight="1">
      <c r="A34" s="112" t="s">
        <v>50</v>
      </c>
      <c r="B34" s="113" t="s">
        <v>27</v>
      </c>
      <c r="C34" s="114" t="s">
        <v>51</v>
      </c>
      <c r="D34" s="115">
        <f>D35+D39</f>
        <v>383900</v>
      </c>
      <c r="E34" s="115">
        <f>E35+E39</f>
        <v>327865.40999999997</v>
      </c>
      <c r="F34" s="115">
        <f>F35+F39</f>
        <v>56817.30000000001</v>
      </c>
      <c r="G34" s="30"/>
      <c r="H34" s="2"/>
    </row>
    <row r="35" spans="1:8" ht="15" customHeight="1">
      <c r="A35" s="112" t="s">
        <v>52</v>
      </c>
      <c r="B35" s="113" t="s">
        <v>27</v>
      </c>
      <c r="C35" s="114" t="s">
        <v>53</v>
      </c>
      <c r="D35" s="115">
        <f>D36</f>
        <v>311500</v>
      </c>
      <c r="E35" s="115">
        <f t="shared" ref="E35:G35" si="4">E36</f>
        <v>262452.74</v>
      </c>
      <c r="F35" s="115">
        <f t="shared" si="4"/>
        <v>49047.260000000009</v>
      </c>
      <c r="G35" s="115">
        <f t="shared" si="4"/>
        <v>0</v>
      </c>
      <c r="H35" s="2"/>
    </row>
    <row r="36" spans="1:8" ht="25.5" customHeight="1">
      <c r="A36" s="112" t="s">
        <v>54</v>
      </c>
      <c r="B36" s="113" t="s">
        <v>27</v>
      </c>
      <c r="C36" s="114" t="s">
        <v>55</v>
      </c>
      <c r="D36" s="115">
        <f>D37</f>
        <v>311500</v>
      </c>
      <c r="E36" s="115">
        <f>E37+E38</f>
        <v>262452.74</v>
      </c>
      <c r="F36" s="115">
        <f>D36-E36</f>
        <v>49047.260000000009</v>
      </c>
      <c r="G36" s="30"/>
      <c r="H36" s="2"/>
    </row>
    <row r="37" spans="1:8" ht="63.75" customHeight="1">
      <c r="A37" s="42" t="s">
        <v>56</v>
      </c>
      <c r="B37" s="43" t="s">
        <v>27</v>
      </c>
      <c r="C37" s="44" t="s">
        <v>57</v>
      </c>
      <c r="D37" s="45">
        <v>311500</v>
      </c>
      <c r="E37" s="45">
        <v>261504</v>
      </c>
      <c r="F37" s="45">
        <f>D37-E37</f>
        <v>49996</v>
      </c>
      <c r="G37" s="30"/>
      <c r="H37" s="2"/>
    </row>
    <row r="38" spans="1:8" ht="63.75" customHeight="1">
      <c r="A38" s="42" t="s">
        <v>56</v>
      </c>
      <c r="B38" s="43" t="s">
        <v>27</v>
      </c>
      <c r="C38" s="44" t="s">
        <v>261</v>
      </c>
      <c r="D38" s="45">
        <v>0</v>
      </c>
      <c r="E38" s="45">
        <v>948.74</v>
      </c>
      <c r="F38" s="45">
        <v>-948.74</v>
      </c>
      <c r="G38" s="30"/>
      <c r="H38" s="2"/>
    </row>
    <row r="39" spans="1:8" ht="15" customHeight="1">
      <c r="A39" s="112" t="s">
        <v>58</v>
      </c>
      <c r="B39" s="113" t="s">
        <v>27</v>
      </c>
      <c r="C39" s="114" t="s">
        <v>59</v>
      </c>
      <c r="D39" s="115">
        <f>D40</f>
        <v>72400</v>
      </c>
      <c r="E39" s="115">
        <f t="shared" ref="E39:F39" si="5">E40</f>
        <v>65412.67</v>
      </c>
      <c r="F39" s="115">
        <f t="shared" si="5"/>
        <v>7770.0400000000009</v>
      </c>
      <c r="G39" s="30"/>
      <c r="H39" s="2"/>
    </row>
    <row r="40" spans="1:8" ht="38.25" customHeight="1">
      <c r="A40" s="112" t="s">
        <v>60</v>
      </c>
      <c r="B40" s="113" t="s">
        <v>27</v>
      </c>
      <c r="C40" s="114" t="s">
        <v>61</v>
      </c>
      <c r="D40" s="115">
        <f>D41</f>
        <v>72400</v>
      </c>
      <c r="E40" s="115">
        <f>E41+E42</f>
        <v>65412.67</v>
      </c>
      <c r="F40" s="115">
        <f t="shared" ref="F40" si="6">F41</f>
        <v>7770.0400000000009</v>
      </c>
      <c r="G40" s="30"/>
      <c r="H40" s="2"/>
    </row>
    <row r="41" spans="1:8" ht="63.75" customHeight="1">
      <c r="A41" s="42" t="s">
        <v>62</v>
      </c>
      <c r="B41" s="43" t="s">
        <v>27</v>
      </c>
      <c r="C41" s="44" t="s">
        <v>63</v>
      </c>
      <c r="D41" s="45">
        <v>72400</v>
      </c>
      <c r="E41" s="45">
        <v>64629.96</v>
      </c>
      <c r="F41" s="45">
        <f>D41-E41</f>
        <v>7770.0400000000009</v>
      </c>
      <c r="G41" s="30"/>
      <c r="H41" s="2"/>
    </row>
    <row r="42" spans="1:8" ht="38.25" customHeight="1">
      <c r="A42" s="42" t="s">
        <v>64</v>
      </c>
      <c r="B42" s="43" t="s">
        <v>27</v>
      </c>
      <c r="C42" s="44" t="s">
        <v>65</v>
      </c>
      <c r="D42" s="45">
        <v>0</v>
      </c>
      <c r="E42" s="45">
        <v>782.71</v>
      </c>
      <c r="F42" s="45">
        <v>-782.71</v>
      </c>
      <c r="G42" s="30"/>
      <c r="H42" s="2"/>
    </row>
    <row r="43" spans="1:8" ht="15" customHeight="1">
      <c r="A43" s="112" t="s">
        <v>66</v>
      </c>
      <c r="B43" s="113" t="s">
        <v>27</v>
      </c>
      <c r="C43" s="114" t="s">
        <v>67</v>
      </c>
      <c r="D43" s="115">
        <f>D44</f>
        <v>1200</v>
      </c>
      <c r="E43" s="115">
        <f t="shared" ref="E43" si="7">E44</f>
        <v>0</v>
      </c>
      <c r="F43" s="115">
        <v>1200</v>
      </c>
      <c r="G43" s="30"/>
      <c r="H43" s="2"/>
    </row>
    <row r="44" spans="1:8" ht="38.25" customHeight="1">
      <c r="A44" s="112" t="s">
        <v>68</v>
      </c>
      <c r="B44" s="113" t="s">
        <v>27</v>
      </c>
      <c r="C44" s="114" t="s">
        <v>69</v>
      </c>
      <c r="D44" s="115">
        <f>D45</f>
        <v>1200</v>
      </c>
      <c r="E44" s="115">
        <f t="shared" ref="E44" si="8">E45</f>
        <v>0</v>
      </c>
      <c r="F44" s="115">
        <v>1200</v>
      </c>
      <c r="G44" s="30"/>
      <c r="H44" s="2"/>
    </row>
    <row r="45" spans="1:8" ht="63.75" customHeight="1">
      <c r="A45" s="42" t="s">
        <v>70</v>
      </c>
      <c r="B45" s="43" t="s">
        <v>27</v>
      </c>
      <c r="C45" s="44" t="s">
        <v>71</v>
      </c>
      <c r="D45" s="45">
        <v>1200</v>
      </c>
      <c r="E45" s="45">
        <v>0</v>
      </c>
      <c r="F45" s="45">
        <v>1200</v>
      </c>
      <c r="G45" s="30"/>
      <c r="H45" s="2"/>
    </row>
    <row r="46" spans="1:8" ht="15" customHeight="1">
      <c r="A46" s="112" t="s">
        <v>72</v>
      </c>
      <c r="B46" s="113" t="s">
        <v>27</v>
      </c>
      <c r="C46" s="114" t="s">
        <v>73</v>
      </c>
      <c r="D46" s="115">
        <f>D48+D51+D54</f>
        <v>270363</v>
      </c>
      <c r="E46" s="115">
        <f t="shared" ref="E46:F46" si="9">E48+E51+E54</f>
        <v>265345</v>
      </c>
      <c r="F46" s="115">
        <f t="shared" si="9"/>
        <v>5018</v>
      </c>
      <c r="G46" s="30"/>
      <c r="H46" s="2"/>
    </row>
    <row r="47" spans="1:8" ht="25.5" customHeight="1">
      <c r="A47" s="112" t="s">
        <v>74</v>
      </c>
      <c r="B47" s="113" t="s">
        <v>27</v>
      </c>
      <c r="C47" s="114" t="s">
        <v>75</v>
      </c>
      <c r="D47" s="115">
        <f>D48+D51+D54</f>
        <v>270363</v>
      </c>
      <c r="E47" s="115">
        <f t="shared" ref="E47:F47" si="10">E48+E51+E54</f>
        <v>265345</v>
      </c>
      <c r="F47" s="115">
        <f t="shared" si="10"/>
        <v>5018</v>
      </c>
      <c r="G47" s="30"/>
      <c r="H47" s="2"/>
    </row>
    <row r="48" spans="1:8" ht="25.5" customHeight="1">
      <c r="A48" s="112" t="s">
        <v>76</v>
      </c>
      <c r="B48" s="113" t="s">
        <v>27</v>
      </c>
      <c r="C48" s="114" t="s">
        <v>77</v>
      </c>
      <c r="D48" s="115">
        <f>D50</f>
        <v>60205</v>
      </c>
      <c r="E48" s="115">
        <f t="shared" ref="E48:F48" si="11">E50</f>
        <v>55187</v>
      </c>
      <c r="F48" s="115">
        <f t="shared" si="11"/>
        <v>5018</v>
      </c>
      <c r="G48" s="30"/>
      <c r="H48" s="2"/>
    </row>
    <row r="49" spans="1:8" ht="15" customHeight="1">
      <c r="A49" s="112" t="s">
        <v>78</v>
      </c>
      <c r="B49" s="113" t="s">
        <v>27</v>
      </c>
      <c r="C49" s="114" t="s">
        <v>79</v>
      </c>
      <c r="D49" s="115">
        <f>D50</f>
        <v>60205</v>
      </c>
      <c r="E49" s="115">
        <v>35126</v>
      </c>
      <c r="F49" s="115">
        <f t="shared" ref="F49" si="12">F50</f>
        <v>5018</v>
      </c>
      <c r="G49" s="30"/>
      <c r="H49" s="2"/>
    </row>
    <row r="50" spans="1:8" ht="25.5" customHeight="1">
      <c r="A50" s="42" t="s">
        <v>80</v>
      </c>
      <c r="B50" s="43" t="s">
        <v>27</v>
      </c>
      <c r="C50" s="44" t="s">
        <v>81</v>
      </c>
      <c r="D50" s="45">
        <v>60205</v>
      </c>
      <c r="E50" s="45">
        <v>55187</v>
      </c>
      <c r="F50" s="45">
        <f>D50-E50</f>
        <v>5018</v>
      </c>
      <c r="G50" s="30"/>
      <c r="H50" s="2"/>
    </row>
    <row r="51" spans="1:8" ht="25.5" customHeight="1">
      <c r="A51" s="112" t="s">
        <v>82</v>
      </c>
      <c r="B51" s="113" t="s">
        <v>27</v>
      </c>
      <c r="C51" s="114" t="s">
        <v>83</v>
      </c>
      <c r="D51" s="115">
        <f>D53</f>
        <v>59257</v>
      </c>
      <c r="E51" s="115">
        <f t="shared" ref="E51:F51" si="13">E53</f>
        <v>59257</v>
      </c>
      <c r="F51" s="115">
        <f t="shared" si="13"/>
        <v>0</v>
      </c>
      <c r="G51" s="30"/>
      <c r="H51" s="2"/>
    </row>
    <row r="52" spans="1:8" ht="38.25" customHeight="1">
      <c r="A52" s="112" t="s">
        <v>84</v>
      </c>
      <c r="B52" s="113" t="s">
        <v>27</v>
      </c>
      <c r="C52" s="114" t="s">
        <v>85</v>
      </c>
      <c r="D52" s="115">
        <f>D53</f>
        <v>59257</v>
      </c>
      <c r="E52" s="115">
        <f t="shared" ref="E52:F52" si="14">E53</f>
        <v>59257</v>
      </c>
      <c r="F52" s="115">
        <f t="shared" si="14"/>
        <v>0</v>
      </c>
      <c r="G52" s="30"/>
      <c r="H52" s="2"/>
    </row>
    <row r="53" spans="1:8" ht="38.25" customHeight="1">
      <c r="A53" s="42" t="s">
        <v>86</v>
      </c>
      <c r="B53" s="43" t="s">
        <v>27</v>
      </c>
      <c r="C53" s="44" t="s">
        <v>87</v>
      </c>
      <c r="D53" s="45">
        <v>59257</v>
      </c>
      <c r="E53" s="45">
        <v>59257</v>
      </c>
      <c r="F53" s="45">
        <f>D53-E53</f>
        <v>0</v>
      </c>
      <c r="G53" s="30"/>
      <c r="H53" s="2"/>
    </row>
    <row r="54" spans="1:8" ht="15" customHeight="1">
      <c r="A54" s="112" t="s">
        <v>88</v>
      </c>
      <c r="B54" s="113" t="s">
        <v>27</v>
      </c>
      <c r="C54" s="114" t="s">
        <v>89</v>
      </c>
      <c r="D54" s="115">
        <f>D56</f>
        <v>150901</v>
      </c>
      <c r="E54" s="115">
        <f t="shared" ref="E54:F54" si="15">E56</f>
        <v>150901</v>
      </c>
      <c r="F54" s="115">
        <f t="shared" si="15"/>
        <v>0</v>
      </c>
      <c r="G54" s="30"/>
      <c r="H54" s="2"/>
    </row>
    <row r="55" spans="1:8" ht="25.5" customHeight="1">
      <c r="A55" s="112" t="s">
        <v>90</v>
      </c>
      <c r="B55" s="113" t="s">
        <v>27</v>
      </c>
      <c r="C55" s="114" t="s">
        <v>91</v>
      </c>
      <c r="D55" s="115">
        <f>D56</f>
        <v>150901</v>
      </c>
      <c r="E55" s="115">
        <f t="shared" ref="E55:F55" si="16">E56</f>
        <v>150901</v>
      </c>
      <c r="F55" s="115">
        <f t="shared" si="16"/>
        <v>0</v>
      </c>
      <c r="G55" s="30"/>
      <c r="H55" s="2"/>
    </row>
    <row r="56" spans="1:8" ht="25.5" customHeight="1">
      <c r="A56" s="42" t="s">
        <v>92</v>
      </c>
      <c r="B56" s="43" t="s">
        <v>27</v>
      </c>
      <c r="C56" s="44" t="s">
        <v>93</v>
      </c>
      <c r="D56" s="45">
        <v>150901</v>
      </c>
      <c r="E56" s="45">
        <v>150901</v>
      </c>
      <c r="F56" s="45">
        <v>0</v>
      </c>
      <c r="G56" s="30"/>
      <c r="H56" s="2"/>
    </row>
    <row r="57" spans="1:8" ht="15" customHeight="1">
      <c r="A57" s="15"/>
      <c r="B57" s="15"/>
      <c r="C57" s="15"/>
      <c r="D57" s="15"/>
      <c r="E57" s="15"/>
      <c r="F57" s="15"/>
      <c r="G57" s="15"/>
      <c r="H57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workbookViewId="0">
      <selection activeCell="F82" sqref="F82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8" width="37" style="1" customWidth="1"/>
    <col min="9" max="16384" width="9.140625" style="1"/>
  </cols>
  <sheetData>
    <row r="1" spans="1:8" ht="14.1" customHeight="1">
      <c r="A1" s="132" t="s">
        <v>94</v>
      </c>
      <c r="B1" s="133"/>
      <c r="C1" s="133"/>
      <c r="D1" s="133"/>
      <c r="E1" s="133"/>
      <c r="F1" s="46" t="s">
        <v>95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40" t="s">
        <v>17</v>
      </c>
      <c r="B3" s="140" t="s">
        <v>18</v>
      </c>
      <c r="C3" s="140" t="s">
        <v>96</v>
      </c>
      <c r="D3" s="142" t="s">
        <v>20</v>
      </c>
      <c r="E3" s="142" t="s">
        <v>21</v>
      </c>
      <c r="F3" s="140" t="s">
        <v>22</v>
      </c>
      <c r="G3" s="47"/>
      <c r="H3" s="28"/>
    </row>
    <row r="4" spans="1:8" ht="12" customHeight="1">
      <c r="A4" s="141"/>
      <c r="B4" s="141"/>
      <c r="C4" s="141"/>
      <c r="D4" s="143"/>
      <c r="E4" s="143"/>
      <c r="F4" s="141"/>
      <c r="G4" s="47"/>
      <c r="H4" s="28"/>
    </row>
    <row r="5" spans="1:8" ht="11.1" customHeight="1">
      <c r="A5" s="141"/>
      <c r="B5" s="141"/>
      <c r="C5" s="141"/>
      <c r="D5" s="143"/>
      <c r="E5" s="143"/>
      <c r="F5" s="141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>
      <c r="A7" s="34" t="s">
        <v>97</v>
      </c>
      <c r="B7" s="52">
        <v>200</v>
      </c>
      <c r="C7" s="36" t="s">
        <v>28</v>
      </c>
      <c r="D7" s="37">
        <f>D9+D14+D27+D30+D33+D37+D46+D50+D55+D72+D76+D81</f>
        <v>1435313.17</v>
      </c>
      <c r="E7" s="37">
        <f>E9+E14+E27+E30+E33+E37+E46+E50+E55+E76</f>
        <v>1046416.9900000001</v>
      </c>
      <c r="F7" s="37">
        <f>D7-E7</f>
        <v>388896.17999999982</v>
      </c>
      <c r="G7" s="54"/>
      <c r="H7" s="51"/>
    </row>
    <row r="8" spans="1:8" ht="12" customHeight="1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>
      <c r="A9" s="127" t="s">
        <v>98</v>
      </c>
      <c r="B9" s="128" t="s">
        <v>99</v>
      </c>
      <c r="C9" s="129" t="s">
        <v>100</v>
      </c>
      <c r="D9" s="130">
        <f>D10</f>
        <v>370542</v>
      </c>
      <c r="E9" s="130">
        <f t="shared" ref="E9:F9" si="0">E10</f>
        <v>294592.39</v>
      </c>
      <c r="F9" s="130">
        <f t="shared" si="0"/>
        <v>75949.610000000015</v>
      </c>
      <c r="G9" s="124"/>
      <c r="H9" s="125"/>
    </row>
    <row r="10" spans="1:8" ht="51" customHeight="1">
      <c r="A10" s="116" t="s">
        <v>101</v>
      </c>
      <c r="B10" s="117" t="s">
        <v>99</v>
      </c>
      <c r="C10" s="118" t="s">
        <v>102</v>
      </c>
      <c r="D10" s="119">
        <f>D11</f>
        <v>370542</v>
      </c>
      <c r="E10" s="119">
        <f t="shared" ref="E10:F10" si="1">E11</f>
        <v>294592.39</v>
      </c>
      <c r="F10" s="119">
        <f t="shared" si="1"/>
        <v>75949.610000000015</v>
      </c>
      <c r="G10" s="63"/>
      <c r="H10" s="64"/>
    </row>
    <row r="11" spans="1:8" ht="25.5" customHeight="1">
      <c r="A11" s="116" t="s">
        <v>103</v>
      </c>
      <c r="B11" s="117" t="s">
        <v>99</v>
      </c>
      <c r="C11" s="118" t="s">
        <v>104</v>
      </c>
      <c r="D11" s="119">
        <f>D12+D13</f>
        <v>370542</v>
      </c>
      <c r="E11" s="119">
        <f t="shared" ref="E11:F11" si="2">E12+E13</f>
        <v>294592.39</v>
      </c>
      <c r="F11" s="119">
        <f t="shared" si="2"/>
        <v>75949.610000000015</v>
      </c>
      <c r="G11" s="63"/>
      <c r="H11" s="64"/>
    </row>
    <row r="12" spans="1:8" ht="25.5" customHeight="1">
      <c r="A12" s="58" t="s">
        <v>105</v>
      </c>
      <c r="B12" s="59" t="s">
        <v>99</v>
      </c>
      <c r="C12" s="60" t="s">
        <v>106</v>
      </c>
      <c r="D12" s="61">
        <v>284594</v>
      </c>
      <c r="E12" s="61">
        <v>224601.58</v>
      </c>
      <c r="F12" s="62">
        <f>D12-E12</f>
        <v>59992.420000000013</v>
      </c>
      <c r="G12" s="63"/>
      <c r="H12" s="64"/>
    </row>
    <row r="13" spans="1:8" ht="38.25" customHeight="1">
      <c r="A13" s="58" t="s">
        <v>107</v>
      </c>
      <c r="B13" s="59" t="s">
        <v>99</v>
      </c>
      <c r="C13" s="60" t="s">
        <v>108</v>
      </c>
      <c r="D13" s="61">
        <v>85948</v>
      </c>
      <c r="E13" s="61">
        <v>69990.81</v>
      </c>
      <c r="F13" s="62">
        <f>D13-E13</f>
        <v>15957.190000000002</v>
      </c>
      <c r="G13" s="63"/>
      <c r="H13" s="64"/>
    </row>
    <row r="14" spans="1:8" s="126" customFormat="1" ht="38.25" customHeight="1">
      <c r="A14" s="120" t="s">
        <v>109</v>
      </c>
      <c r="B14" s="121" t="s">
        <v>99</v>
      </c>
      <c r="C14" s="122" t="s">
        <v>110</v>
      </c>
      <c r="D14" s="123">
        <f>D15+D19+D22</f>
        <v>651800</v>
      </c>
      <c r="E14" s="123">
        <f t="shared" ref="E14:F14" si="3">E15+E19+E22</f>
        <v>475266.69</v>
      </c>
      <c r="F14" s="123">
        <f t="shared" si="3"/>
        <v>176533.31</v>
      </c>
      <c r="G14" s="124"/>
      <c r="H14" s="125"/>
    </row>
    <row r="15" spans="1:8" ht="51" customHeight="1">
      <c r="A15" s="116" t="s">
        <v>101</v>
      </c>
      <c r="B15" s="117" t="s">
        <v>99</v>
      </c>
      <c r="C15" s="118" t="s">
        <v>111</v>
      </c>
      <c r="D15" s="119">
        <f>D16</f>
        <v>436330</v>
      </c>
      <c r="E15" s="119">
        <f t="shared" ref="E15:F15" si="4">E16</f>
        <v>342520.14</v>
      </c>
      <c r="F15" s="119">
        <f t="shared" si="4"/>
        <v>93809.86</v>
      </c>
      <c r="G15" s="63"/>
      <c r="H15" s="64"/>
    </row>
    <row r="16" spans="1:8" ht="25.5" customHeight="1">
      <c r="A16" s="116" t="s">
        <v>103</v>
      </c>
      <c r="B16" s="117" t="s">
        <v>99</v>
      </c>
      <c r="C16" s="118" t="s">
        <v>112</v>
      </c>
      <c r="D16" s="119">
        <f>D17+D18</f>
        <v>436330</v>
      </c>
      <c r="E16" s="119">
        <f t="shared" ref="E16:F16" si="5">E17+E18</f>
        <v>342520.14</v>
      </c>
      <c r="F16" s="119">
        <f t="shared" si="5"/>
        <v>93809.86</v>
      </c>
      <c r="G16" s="63"/>
      <c r="H16" s="64"/>
    </row>
    <row r="17" spans="1:8" ht="25.5" customHeight="1">
      <c r="A17" s="58" t="s">
        <v>105</v>
      </c>
      <c r="B17" s="59" t="s">
        <v>99</v>
      </c>
      <c r="C17" s="60" t="s">
        <v>113</v>
      </c>
      <c r="D17" s="61">
        <v>335123</v>
      </c>
      <c r="E17" s="61">
        <v>261482.4</v>
      </c>
      <c r="F17" s="62">
        <f>D17-E17</f>
        <v>73640.600000000006</v>
      </c>
      <c r="G17" s="63"/>
      <c r="H17" s="64"/>
    </row>
    <row r="18" spans="1:8" ht="38.25" customHeight="1">
      <c r="A18" s="58" t="s">
        <v>107</v>
      </c>
      <c r="B18" s="59" t="s">
        <v>99</v>
      </c>
      <c r="C18" s="60" t="s">
        <v>114</v>
      </c>
      <c r="D18" s="61">
        <v>101207</v>
      </c>
      <c r="E18" s="61">
        <v>81037.740000000005</v>
      </c>
      <c r="F18" s="62">
        <f>D18-E18</f>
        <v>20169.259999999995</v>
      </c>
      <c r="G18" s="63"/>
      <c r="H18" s="64"/>
    </row>
    <row r="19" spans="1:8" ht="25.5" customHeight="1">
      <c r="A19" s="116" t="s">
        <v>115</v>
      </c>
      <c r="B19" s="117" t="s">
        <v>99</v>
      </c>
      <c r="C19" s="118" t="s">
        <v>116</v>
      </c>
      <c r="D19" s="119">
        <f>D20</f>
        <v>166800</v>
      </c>
      <c r="E19" s="119">
        <f t="shared" ref="E19:F19" si="6">E20</f>
        <v>120479.19</v>
      </c>
      <c r="F19" s="119">
        <f t="shared" si="6"/>
        <v>46320.81</v>
      </c>
      <c r="G19" s="63"/>
      <c r="H19" s="64"/>
    </row>
    <row r="20" spans="1:8" ht="25.5" customHeight="1">
      <c r="A20" s="116" t="s">
        <v>117</v>
      </c>
      <c r="B20" s="117" t="s">
        <v>99</v>
      </c>
      <c r="C20" s="118" t="s">
        <v>118</v>
      </c>
      <c r="D20" s="119">
        <f>D21</f>
        <v>166800</v>
      </c>
      <c r="E20" s="119">
        <f t="shared" ref="E20:F20" si="7">E21</f>
        <v>120479.19</v>
      </c>
      <c r="F20" s="119">
        <f t="shared" si="7"/>
        <v>46320.81</v>
      </c>
      <c r="G20" s="63"/>
      <c r="H20" s="64"/>
    </row>
    <row r="21" spans="1:8" ht="25.5" customHeight="1">
      <c r="A21" s="58" t="s">
        <v>119</v>
      </c>
      <c r="B21" s="59" t="s">
        <v>99</v>
      </c>
      <c r="C21" s="60" t="s">
        <v>120</v>
      </c>
      <c r="D21" s="61">
        <v>166800</v>
      </c>
      <c r="E21" s="61">
        <v>120479.19</v>
      </c>
      <c r="F21" s="62">
        <f>D21-E21</f>
        <v>46320.81</v>
      </c>
      <c r="G21" s="63"/>
      <c r="H21" s="64"/>
    </row>
    <row r="22" spans="1:8" ht="15" customHeight="1">
      <c r="A22" s="116" t="s">
        <v>121</v>
      </c>
      <c r="B22" s="117" t="s">
        <v>99</v>
      </c>
      <c r="C22" s="118" t="s">
        <v>122</v>
      </c>
      <c r="D22" s="119">
        <f>D23</f>
        <v>48670</v>
      </c>
      <c r="E22" s="119">
        <f t="shared" ref="E22:F22" si="8">E23</f>
        <v>12267.36</v>
      </c>
      <c r="F22" s="119">
        <f t="shared" si="8"/>
        <v>36402.639999999999</v>
      </c>
      <c r="G22" s="63"/>
      <c r="H22" s="64"/>
    </row>
    <row r="23" spans="1:8" ht="15" customHeight="1">
      <c r="A23" s="116" t="s">
        <v>123</v>
      </c>
      <c r="B23" s="117" t="s">
        <v>99</v>
      </c>
      <c r="C23" s="118" t="s">
        <v>124</v>
      </c>
      <c r="D23" s="119">
        <f>D24+D25+D26</f>
        <v>48670</v>
      </c>
      <c r="E23" s="119">
        <f t="shared" ref="E23:F23" si="9">E24+E25+E26</f>
        <v>12267.36</v>
      </c>
      <c r="F23" s="119">
        <f t="shared" si="9"/>
        <v>36402.639999999999</v>
      </c>
      <c r="G23" s="63"/>
      <c r="H23" s="64"/>
    </row>
    <row r="24" spans="1:8" ht="25.5" customHeight="1">
      <c r="A24" s="58" t="s">
        <v>125</v>
      </c>
      <c r="B24" s="59" t="s">
        <v>99</v>
      </c>
      <c r="C24" s="60" t="s">
        <v>126</v>
      </c>
      <c r="D24" s="61">
        <v>41670</v>
      </c>
      <c r="E24" s="61">
        <v>7794</v>
      </c>
      <c r="F24" s="119">
        <f>D24-E24</f>
        <v>33876</v>
      </c>
      <c r="G24" s="63"/>
      <c r="H24" s="64"/>
    </row>
    <row r="25" spans="1:8" ht="15" customHeight="1">
      <c r="A25" s="58" t="s">
        <v>127</v>
      </c>
      <c r="B25" s="59" t="s">
        <v>99</v>
      </c>
      <c r="C25" s="60" t="s">
        <v>128</v>
      </c>
      <c r="D25" s="61">
        <v>2000</v>
      </c>
      <c r="E25" s="61">
        <v>509</v>
      </c>
      <c r="F25" s="119">
        <f t="shared" ref="F25:F26" si="10">D25-E25</f>
        <v>1491</v>
      </c>
      <c r="G25" s="63"/>
      <c r="H25" s="64"/>
    </row>
    <row r="26" spans="1:8" ht="15" customHeight="1">
      <c r="A26" s="58" t="s">
        <v>129</v>
      </c>
      <c r="B26" s="59" t="s">
        <v>99</v>
      </c>
      <c r="C26" s="60" t="s">
        <v>130</v>
      </c>
      <c r="D26" s="61">
        <v>5000</v>
      </c>
      <c r="E26" s="61">
        <v>3964.36</v>
      </c>
      <c r="F26" s="119">
        <f t="shared" si="10"/>
        <v>1035.6399999999999</v>
      </c>
      <c r="G26" s="63"/>
      <c r="H26" s="64"/>
    </row>
    <row r="27" spans="1:8" s="126" customFormat="1" ht="38.25" customHeight="1">
      <c r="A27" s="120" t="s">
        <v>131</v>
      </c>
      <c r="B27" s="121" t="s">
        <v>99</v>
      </c>
      <c r="C27" s="122" t="s">
        <v>132</v>
      </c>
      <c r="D27" s="123">
        <f>D28</f>
        <v>2435</v>
      </c>
      <c r="E27" s="123">
        <f t="shared" ref="E27:F28" si="11">E28</f>
        <v>1220</v>
      </c>
      <c r="F27" s="123">
        <f t="shared" si="11"/>
        <v>2434</v>
      </c>
      <c r="G27" s="124"/>
      <c r="H27" s="125"/>
    </row>
    <row r="28" spans="1:8" ht="15" customHeight="1">
      <c r="A28" s="116" t="s">
        <v>133</v>
      </c>
      <c r="B28" s="117" t="s">
        <v>99</v>
      </c>
      <c r="C28" s="118" t="s">
        <v>134</v>
      </c>
      <c r="D28" s="119">
        <f>D29</f>
        <v>2435</v>
      </c>
      <c r="E28" s="119">
        <f t="shared" si="11"/>
        <v>1220</v>
      </c>
      <c r="F28" s="119">
        <f t="shared" si="11"/>
        <v>2434</v>
      </c>
      <c r="G28" s="63"/>
      <c r="H28" s="64"/>
    </row>
    <row r="29" spans="1:8" ht="15" customHeight="1">
      <c r="A29" s="58" t="s">
        <v>88</v>
      </c>
      <c r="B29" s="59" t="s">
        <v>99</v>
      </c>
      <c r="C29" s="60" t="s">
        <v>135</v>
      </c>
      <c r="D29" s="61">
        <v>2435</v>
      </c>
      <c r="E29" s="61">
        <v>1220</v>
      </c>
      <c r="F29" s="62">
        <v>2434</v>
      </c>
      <c r="G29" s="63"/>
      <c r="H29" s="64"/>
    </row>
    <row r="30" spans="1:8" s="126" customFormat="1" ht="15" customHeight="1">
      <c r="A30" s="120" t="s">
        <v>136</v>
      </c>
      <c r="B30" s="121" t="s">
        <v>99</v>
      </c>
      <c r="C30" s="122" t="s">
        <v>137</v>
      </c>
      <c r="D30" s="123">
        <f>D31</f>
        <v>2000</v>
      </c>
      <c r="E30" s="123">
        <f t="shared" ref="E30:F30" si="12">E31</f>
        <v>0</v>
      </c>
      <c r="F30" s="123">
        <f t="shared" si="12"/>
        <v>2000</v>
      </c>
      <c r="G30" s="124"/>
      <c r="H30" s="125"/>
    </row>
    <row r="31" spans="1:8" ht="15" customHeight="1">
      <c r="A31" s="116" t="s">
        <v>121</v>
      </c>
      <c r="B31" s="117" t="s">
        <v>99</v>
      </c>
      <c r="C31" s="118" t="s">
        <v>138</v>
      </c>
      <c r="D31" s="119">
        <f>D32</f>
        <v>2000</v>
      </c>
      <c r="E31" s="119">
        <f t="shared" ref="E31:F31" si="13">E32</f>
        <v>0</v>
      </c>
      <c r="F31" s="119">
        <f t="shared" si="13"/>
        <v>2000</v>
      </c>
      <c r="G31" s="63"/>
      <c r="H31" s="64"/>
    </row>
    <row r="32" spans="1:8" ht="15" customHeight="1">
      <c r="A32" s="58" t="s">
        <v>139</v>
      </c>
      <c r="B32" s="59" t="s">
        <v>99</v>
      </c>
      <c r="C32" s="60" t="s">
        <v>140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>
      <c r="A33" s="120" t="s">
        <v>141</v>
      </c>
      <c r="B33" s="121" t="s">
        <v>99</v>
      </c>
      <c r="C33" s="122" t="s">
        <v>142</v>
      </c>
      <c r="D33" s="123">
        <f>D34</f>
        <v>12000</v>
      </c>
      <c r="E33" s="123">
        <f t="shared" ref="E33:F34" si="14">E34</f>
        <v>2252.16</v>
      </c>
      <c r="F33" s="123">
        <f t="shared" si="14"/>
        <v>9747.84</v>
      </c>
      <c r="G33" s="124"/>
      <c r="H33" s="125"/>
    </row>
    <row r="34" spans="1:8" ht="25.5" customHeight="1">
      <c r="A34" s="116" t="s">
        <v>115</v>
      </c>
      <c r="B34" s="117" t="s">
        <v>99</v>
      </c>
      <c r="C34" s="118" t="s">
        <v>143</v>
      </c>
      <c r="D34" s="119">
        <f>D35</f>
        <v>12000</v>
      </c>
      <c r="E34" s="119">
        <f t="shared" si="14"/>
        <v>2252.16</v>
      </c>
      <c r="F34" s="119">
        <f t="shared" si="14"/>
        <v>9747.84</v>
      </c>
      <c r="G34" s="63"/>
      <c r="H34" s="64"/>
    </row>
    <row r="35" spans="1:8" ht="25.5" customHeight="1">
      <c r="A35" s="116" t="s">
        <v>117</v>
      </c>
      <c r="B35" s="117" t="s">
        <v>99</v>
      </c>
      <c r="C35" s="118" t="s">
        <v>144</v>
      </c>
      <c r="D35" s="119">
        <f>D36</f>
        <v>12000</v>
      </c>
      <c r="E35" s="119">
        <f t="shared" ref="E35:F35" si="15">E36</f>
        <v>2252.16</v>
      </c>
      <c r="F35" s="119">
        <f t="shared" si="15"/>
        <v>9747.84</v>
      </c>
      <c r="G35" s="63"/>
      <c r="H35" s="64"/>
    </row>
    <row r="36" spans="1:8" ht="25.5" customHeight="1">
      <c r="A36" s="58" t="s">
        <v>119</v>
      </c>
      <c r="B36" s="59" t="s">
        <v>99</v>
      </c>
      <c r="C36" s="60" t="s">
        <v>145</v>
      </c>
      <c r="D36" s="61">
        <v>12000</v>
      </c>
      <c r="E36" s="61">
        <v>2252.16</v>
      </c>
      <c r="F36" s="62">
        <f>D36-E36</f>
        <v>9747.84</v>
      </c>
      <c r="G36" s="63"/>
      <c r="H36" s="64"/>
    </row>
    <row r="37" spans="1:8" s="126" customFormat="1" ht="15" customHeight="1">
      <c r="A37" s="120" t="s">
        <v>146</v>
      </c>
      <c r="B37" s="121" t="s">
        <v>99</v>
      </c>
      <c r="C37" s="122" t="s">
        <v>147</v>
      </c>
      <c r="D37" s="123">
        <f>D38+D43</f>
        <v>59257</v>
      </c>
      <c r="E37" s="123">
        <f t="shared" ref="E37:F37" si="16">E38+E43</f>
        <v>44259.7</v>
      </c>
      <c r="F37" s="123">
        <f t="shared" si="16"/>
        <v>14997.300000000007</v>
      </c>
      <c r="G37" s="124"/>
      <c r="H37" s="125"/>
    </row>
    <row r="38" spans="1:8" ht="51" customHeight="1">
      <c r="A38" s="116" t="s">
        <v>101</v>
      </c>
      <c r="B38" s="117" t="s">
        <v>99</v>
      </c>
      <c r="C38" s="118" t="s">
        <v>148</v>
      </c>
      <c r="D38" s="119">
        <f>D39</f>
        <v>54280</v>
      </c>
      <c r="E38" s="119">
        <f t="shared" ref="E38:F38" si="17">E39</f>
        <v>44259.7</v>
      </c>
      <c r="F38" s="119">
        <f t="shared" si="17"/>
        <v>10020.300000000007</v>
      </c>
      <c r="G38" s="63"/>
      <c r="H38" s="64"/>
    </row>
    <row r="39" spans="1:8" ht="25.5" customHeight="1">
      <c r="A39" s="116" t="s">
        <v>103</v>
      </c>
      <c r="B39" s="117" t="s">
        <v>99</v>
      </c>
      <c r="C39" s="118" t="s">
        <v>149</v>
      </c>
      <c r="D39" s="119">
        <f>D40+D41+D42</f>
        <v>54280</v>
      </c>
      <c r="E39" s="119">
        <f t="shared" ref="E39:F39" si="18">E40+E41+E42</f>
        <v>44259.7</v>
      </c>
      <c r="F39" s="119">
        <f t="shared" si="18"/>
        <v>10020.300000000007</v>
      </c>
      <c r="G39" s="63"/>
      <c r="H39" s="64"/>
    </row>
    <row r="40" spans="1:8" ht="25.5" customHeight="1">
      <c r="A40" s="58" t="s">
        <v>105</v>
      </c>
      <c r="B40" s="59" t="s">
        <v>99</v>
      </c>
      <c r="C40" s="60" t="s">
        <v>150</v>
      </c>
      <c r="D40" s="61">
        <v>42332.160000000003</v>
      </c>
      <c r="E40" s="61">
        <v>34611.199999999997</v>
      </c>
      <c r="F40" s="62">
        <f>D40-E40</f>
        <v>7720.9600000000064</v>
      </c>
      <c r="G40" s="63"/>
      <c r="H40" s="64"/>
    </row>
    <row r="41" spans="1:8" ht="38.25" customHeight="1">
      <c r="A41" s="58" t="s">
        <v>151</v>
      </c>
      <c r="B41" s="59" t="s">
        <v>99</v>
      </c>
      <c r="C41" s="60" t="s">
        <v>152</v>
      </c>
      <c r="D41" s="61">
        <v>370</v>
      </c>
      <c r="E41" s="61">
        <v>0</v>
      </c>
      <c r="F41" s="62">
        <f t="shared" ref="F41:F42" si="19">D41-E41</f>
        <v>370</v>
      </c>
      <c r="G41" s="63"/>
      <c r="H41" s="64"/>
    </row>
    <row r="42" spans="1:8" ht="38.25" customHeight="1">
      <c r="A42" s="58" t="s">
        <v>107</v>
      </c>
      <c r="B42" s="59" t="s">
        <v>99</v>
      </c>
      <c r="C42" s="60" t="s">
        <v>153</v>
      </c>
      <c r="D42" s="61">
        <v>11577.84</v>
      </c>
      <c r="E42" s="61">
        <v>9648.5</v>
      </c>
      <c r="F42" s="62">
        <f t="shared" si="19"/>
        <v>1929.3400000000001</v>
      </c>
      <c r="G42" s="63"/>
      <c r="H42" s="64"/>
    </row>
    <row r="43" spans="1:8" ht="25.5" customHeight="1">
      <c r="A43" s="116" t="s">
        <v>115</v>
      </c>
      <c r="B43" s="117" t="s">
        <v>99</v>
      </c>
      <c r="C43" s="118" t="s">
        <v>154</v>
      </c>
      <c r="D43" s="119">
        <f>D44</f>
        <v>4977</v>
      </c>
      <c r="E43" s="119">
        <f t="shared" ref="E43:F43" si="20">E44</f>
        <v>0</v>
      </c>
      <c r="F43" s="119">
        <f t="shared" si="20"/>
        <v>4977</v>
      </c>
      <c r="G43" s="63"/>
      <c r="H43" s="64"/>
    </row>
    <row r="44" spans="1:8" ht="25.5" customHeight="1">
      <c r="A44" s="116" t="s">
        <v>117</v>
      </c>
      <c r="B44" s="117" t="s">
        <v>99</v>
      </c>
      <c r="C44" s="118" t="s">
        <v>155</v>
      </c>
      <c r="D44" s="119">
        <f>D45</f>
        <v>4977</v>
      </c>
      <c r="E44" s="119">
        <f t="shared" ref="E44:F44" si="21">E45</f>
        <v>0</v>
      </c>
      <c r="F44" s="119">
        <f t="shared" si="21"/>
        <v>4977</v>
      </c>
      <c r="G44" s="63"/>
      <c r="H44" s="64"/>
    </row>
    <row r="45" spans="1:8" ht="25.5" customHeight="1">
      <c r="A45" s="58" t="s">
        <v>119</v>
      </c>
      <c r="B45" s="59" t="s">
        <v>99</v>
      </c>
      <c r="C45" s="60" t="s">
        <v>156</v>
      </c>
      <c r="D45" s="61">
        <v>4977</v>
      </c>
      <c r="E45" s="61"/>
      <c r="F45" s="62">
        <f>D45-E45</f>
        <v>4977</v>
      </c>
      <c r="G45" s="63"/>
      <c r="H45" s="64"/>
    </row>
    <row r="46" spans="1:8" s="126" customFormat="1" ht="15" customHeight="1">
      <c r="A46" s="120" t="s">
        <v>157</v>
      </c>
      <c r="B46" s="121" t="s">
        <v>99</v>
      </c>
      <c r="C46" s="122" t="s">
        <v>158</v>
      </c>
      <c r="D46" s="123">
        <f>D47</f>
        <v>2700</v>
      </c>
      <c r="E46" s="123">
        <f t="shared" ref="E46:F46" si="22">E47</f>
        <v>0</v>
      </c>
      <c r="F46" s="123">
        <f t="shared" si="22"/>
        <v>2700</v>
      </c>
      <c r="G46" s="124"/>
      <c r="H46" s="125"/>
    </row>
    <row r="47" spans="1:8" ht="25.5" customHeight="1">
      <c r="A47" s="116" t="s">
        <v>115</v>
      </c>
      <c r="B47" s="117" t="s">
        <v>99</v>
      </c>
      <c r="C47" s="118" t="s">
        <v>159</v>
      </c>
      <c r="D47" s="119">
        <f>D48</f>
        <v>2700</v>
      </c>
      <c r="E47" s="119">
        <f t="shared" ref="E47:F47" si="23">E48</f>
        <v>0</v>
      </c>
      <c r="F47" s="119">
        <f t="shared" si="23"/>
        <v>2700</v>
      </c>
      <c r="G47" s="63"/>
      <c r="H47" s="64"/>
    </row>
    <row r="48" spans="1:8" ht="25.5" customHeight="1">
      <c r="A48" s="116" t="s">
        <v>117</v>
      </c>
      <c r="B48" s="117" t="s">
        <v>99</v>
      </c>
      <c r="C48" s="118" t="s">
        <v>160</v>
      </c>
      <c r="D48" s="119">
        <f>D49</f>
        <v>2700</v>
      </c>
      <c r="E48" s="119">
        <f t="shared" ref="E48:F48" si="24">E49</f>
        <v>0</v>
      </c>
      <c r="F48" s="119">
        <f t="shared" si="24"/>
        <v>2700</v>
      </c>
      <c r="G48" s="63"/>
      <c r="H48" s="64"/>
    </row>
    <row r="49" spans="1:8" ht="25.5" customHeight="1">
      <c r="A49" s="58" t="s">
        <v>119</v>
      </c>
      <c r="B49" s="59" t="s">
        <v>99</v>
      </c>
      <c r="C49" s="60" t="s">
        <v>161</v>
      </c>
      <c r="D49" s="61">
        <v>2700</v>
      </c>
      <c r="E49" s="61">
        <v>0</v>
      </c>
      <c r="F49" s="62">
        <f>D49-E49</f>
        <v>2700</v>
      </c>
      <c r="G49" s="63"/>
      <c r="H49" s="64"/>
    </row>
    <row r="50" spans="1:8" s="126" customFormat="1" ht="15" customHeight="1">
      <c r="A50" s="127" t="s">
        <v>217</v>
      </c>
      <c r="B50" s="128" t="s">
        <v>99</v>
      </c>
      <c r="C50" s="129" t="s">
        <v>218</v>
      </c>
      <c r="D50" s="130">
        <v>41000</v>
      </c>
      <c r="E50" s="130">
        <f>E51</f>
        <v>34800</v>
      </c>
      <c r="F50" s="131">
        <f>D50-E50</f>
        <v>6200</v>
      </c>
      <c r="G50" s="124"/>
      <c r="H50" s="125"/>
    </row>
    <row r="51" spans="1:8" ht="13.5" customHeight="1">
      <c r="A51" s="58" t="s">
        <v>219</v>
      </c>
      <c r="B51" s="59" t="s">
        <v>99</v>
      </c>
      <c r="C51" s="60" t="s">
        <v>220</v>
      </c>
      <c r="D51" s="61">
        <v>36000</v>
      </c>
      <c r="E51" s="61">
        <f>E52</f>
        <v>34800</v>
      </c>
      <c r="F51" s="62">
        <f>D51-E51</f>
        <v>1200</v>
      </c>
      <c r="G51" s="63"/>
      <c r="H51" s="64"/>
    </row>
    <row r="52" spans="1:8" ht="27" customHeight="1">
      <c r="A52" s="58" t="s">
        <v>119</v>
      </c>
      <c r="B52" s="59" t="s">
        <v>99</v>
      </c>
      <c r="C52" s="60" t="s">
        <v>221</v>
      </c>
      <c r="D52" s="61">
        <v>36000</v>
      </c>
      <c r="E52" s="61">
        <v>34800</v>
      </c>
      <c r="F52" s="62">
        <f>D52-E52</f>
        <v>1200</v>
      </c>
      <c r="G52" s="63"/>
      <c r="H52" s="64"/>
    </row>
    <row r="53" spans="1:8" ht="13.5" customHeight="1">
      <c r="A53" s="58" t="s">
        <v>222</v>
      </c>
      <c r="B53" s="59" t="s">
        <v>99</v>
      </c>
      <c r="C53" s="60" t="s">
        <v>223</v>
      </c>
      <c r="D53" s="61">
        <v>5000</v>
      </c>
      <c r="E53" s="61">
        <v>0</v>
      </c>
      <c r="F53" s="62">
        <v>5000</v>
      </c>
      <c r="G53" s="63"/>
      <c r="H53" s="64"/>
    </row>
    <row r="54" spans="1:8" ht="25.5" customHeight="1">
      <c r="A54" s="58" t="s">
        <v>119</v>
      </c>
      <c r="B54" s="59" t="s">
        <v>99</v>
      </c>
      <c r="C54" s="60" t="s">
        <v>224</v>
      </c>
      <c r="D54" s="61">
        <v>5000</v>
      </c>
      <c r="E54" s="61">
        <v>0</v>
      </c>
      <c r="F54" s="62">
        <v>5000</v>
      </c>
      <c r="G54" s="63"/>
      <c r="H54" s="64"/>
    </row>
    <row r="55" spans="1:8" s="126" customFormat="1" ht="14.25" customHeight="1">
      <c r="A55" s="127" t="s">
        <v>225</v>
      </c>
      <c r="B55" s="128" t="s">
        <v>99</v>
      </c>
      <c r="C55" s="129" t="s">
        <v>226</v>
      </c>
      <c r="D55" s="130">
        <f>D56</f>
        <v>255908.16999999998</v>
      </c>
      <c r="E55" s="130">
        <f>E56</f>
        <v>163800.75</v>
      </c>
      <c r="F55" s="131">
        <f>D55-E55</f>
        <v>92107.419999999984</v>
      </c>
      <c r="G55" s="124"/>
      <c r="H55" s="125"/>
    </row>
    <row r="56" spans="1:8" ht="15" customHeight="1">
      <c r="A56" s="116" t="s">
        <v>162</v>
      </c>
      <c r="B56" s="117" t="s">
        <v>99</v>
      </c>
      <c r="C56" s="118" t="s">
        <v>229</v>
      </c>
      <c r="D56" s="119">
        <f>D57+D61+D68</f>
        <v>255908.16999999998</v>
      </c>
      <c r="E56" s="119">
        <f>E61+E68</f>
        <v>163800.75</v>
      </c>
      <c r="F56" s="119">
        <f t="shared" ref="F56" si="25">F58</f>
        <v>12184</v>
      </c>
      <c r="G56" s="63"/>
      <c r="H56" s="64"/>
    </row>
    <row r="57" spans="1:8" ht="15" customHeight="1">
      <c r="A57" s="116" t="s">
        <v>227</v>
      </c>
      <c r="B57" s="117" t="s">
        <v>99</v>
      </c>
      <c r="C57" s="118" t="s">
        <v>228</v>
      </c>
      <c r="D57" s="119">
        <v>12184</v>
      </c>
      <c r="E57" s="119">
        <v>0</v>
      </c>
      <c r="F57" s="119">
        <v>12184</v>
      </c>
      <c r="G57" s="63"/>
      <c r="H57" s="64"/>
    </row>
    <row r="58" spans="1:8" ht="25.5" customHeight="1">
      <c r="A58" s="116" t="s">
        <v>115</v>
      </c>
      <c r="B58" s="117" t="s">
        <v>99</v>
      </c>
      <c r="C58" s="118" t="s">
        <v>228</v>
      </c>
      <c r="D58" s="119">
        <f>D59</f>
        <v>12184</v>
      </c>
      <c r="E58" s="119">
        <f t="shared" ref="E58:F58" si="26">E59</f>
        <v>0</v>
      </c>
      <c r="F58" s="119">
        <f t="shared" si="26"/>
        <v>12184</v>
      </c>
      <c r="G58" s="63"/>
      <c r="H58" s="64"/>
    </row>
    <row r="59" spans="1:8" ht="25.5" customHeight="1">
      <c r="A59" s="116" t="s">
        <v>117</v>
      </c>
      <c r="B59" s="117" t="s">
        <v>99</v>
      </c>
      <c r="C59" s="118" t="s">
        <v>163</v>
      </c>
      <c r="D59" s="119">
        <f>D60</f>
        <v>12184</v>
      </c>
      <c r="E59" s="119">
        <f t="shared" ref="E59:F59" si="27">E60</f>
        <v>0</v>
      </c>
      <c r="F59" s="119">
        <f t="shared" si="27"/>
        <v>12184</v>
      </c>
      <c r="G59" s="63"/>
      <c r="H59" s="64"/>
    </row>
    <row r="60" spans="1:8" ht="25.5" customHeight="1">
      <c r="A60" s="58" t="s">
        <v>119</v>
      </c>
      <c r="B60" s="59" t="s">
        <v>99</v>
      </c>
      <c r="C60" s="60" t="s">
        <v>164</v>
      </c>
      <c r="D60" s="61">
        <v>12184</v>
      </c>
      <c r="E60" s="61">
        <v>0</v>
      </c>
      <c r="F60" s="62">
        <f>D60-E60</f>
        <v>12184</v>
      </c>
      <c r="G60" s="63"/>
      <c r="H60" s="64"/>
    </row>
    <row r="61" spans="1:8" ht="14.25" customHeight="1">
      <c r="A61" s="58" t="s">
        <v>230</v>
      </c>
      <c r="B61" s="59" t="s">
        <v>99</v>
      </c>
      <c r="C61" s="60" t="s">
        <v>229</v>
      </c>
      <c r="D61" s="61">
        <v>152001</v>
      </c>
      <c r="E61" s="61">
        <f>E62+E65</f>
        <v>137448</v>
      </c>
      <c r="F61" s="62">
        <f>D61-E61</f>
        <v>14553</v>
      </c>
      <c r="G61" s="63"/>
      <c r="H61" s="64"/>
    </row>
    <row r="62" spans="1:8" ht="25.5" customHeight="1">
      <c r="A62" s="116" t="s">
        <v>115</v>
      </c>
      <c r="B62" s="59" t="s">
        <v>99</v>
      </c>
      <c r="C62" s="60" t="s">
        <v>231</v>
      </c>
      <c r="D62" s="61">
        <f>D63</f>
        <v>52000</v>
      </c>
      <c r="E62" s="61">
        <f>E63</f>
        <v>52000</v>
      </c>
      <c r="F62" s="62">
        <v>0</v>
      </c>
      <c r="G62" s="63"/>
      <c r="H62" s="64"/>
    </row>
    <row r="63" spans="1:8" ht="25.5" customHeight="1">
      <c r="A63" s="116" t="s">
        <v>117</v>
      </c>
      <c r="B63" s="59" t="s">
        <v>99</v>
      </c>
      <c r="C63" s="60" t="s">
        <v>233</v>
      </c>
      <c r="D63" s="61">
        <f>D64</f>
        <v>52000</v>
      </c>
      <c r="E63" s="61">
        <f>E64</f>
        <v>52000</v>
      </c>
      <c r="F63" s="62">
        <v>0</v>
      </c>
      <c r="G63" s="63"/>
      <c r="H63" s="64"/>
    </row>
    <row r="64" spans="1:8" ht="25.5" customHeight="1">
      <c r="A64" s="58" t="s">
        <v>119</v>
      </c>
      <c r="B64" s="59" t="s">
        <v>99</v>
      </c>
      <c r="C64" s="60" t="s">
        <v>232</v>
      </c>
      <c r="D64" s="61">
        <v>52000</v>
      </c>
      <c r="E64" s="61">
        <v>52000</v>
      </c>
      <c r="F64" s="62">
        <v>0</v>
      </c>
      <c r="G64" s="63"/>
      <c r="H64" s="64"/>
    </row>
    <row r="65" spans="1:8" ht="25.5" customHeight="1">
      <c r="A65" s="58" t="s">
        <v>119</v>
      </c>
      <c r="B65" s="59" t="s">
        <v>99</v>
      </c>
      <c r="C65" s="60" t="s">
        <v>236</v>
      </c>
      <c r="D65" s="61">
        <f>D66</f>
        <v>100001</v>
      </c>
      <c r="E65" s="61">
        <f>E66</f>
        <v>85448</v>
      </c>
      <c r="F65" s="62">
        <f t="shared" ref="F65:F71" si="28">D65-E65</f>
        <v>14553</v>
      </c>
      <c r="G65" s="63"/>
      <c r="H65" s="64"/>
    </row>
    <row r="66" spans="1:8" ht="25.5" customHeight="1">
      <c r="A66" s="116" t="s">
        <v>117</v>
      </c>
      <c r="B66" s="59" t="s">
        <v>99</v>
      </c>
      <c r="C66" s="60" t="s">
        <v>241</v>
      </c>
      <c r="D66" s="61">
        <f>D67</f>
        <v>100001</v>
      </c>
      <c r="E66" s="61">
        <f>E67</f>
        <v>85448</v>
      </c>
      <c r="F66" s="62">
        <f t="shared" si="28"/>
        <v>14553</v>
      </c>
      <c r="G66" s="63"/>
      <c r="H66" s="64"/>
    </row>
    <row r="67" spans="1:8" ht="25.5" customHeight="1">
      <c r="A67" s="58" t="s">
        <v>119</v>
      </c>
      <c r="B67" s="59" t="s">
        <v>99</v>
      </c>
      <c r="C67" s="60" t="s">
        <v>240</v>
      </c>
      <c r="D67" s="61">
        <v>100001</v>
      </c>
      <c r="E67" s="61">
        <v>85448</v>
      </c>
      <c r="F67" s="62">
        <f t="shared" si="28"/>
        <v>14553</v>
      </c>
      <c r="G67" s="63"/>
      <c r="H67" s="64"/>
    </row>
    <row r="68" spans="1:8" ht="18" customHeight="1">
      <c r="A68" s="58" t="s">
        <v>237</v>
      </c>
      <c r="B68" s="59" t="s">
        <v>99</v>
      </c>
      <c r="C68" s="60" t="s">
        <v>239</v>
      </c>
      <c r="D68" s="61">
        <v>91723.17</v>
      </c>
      <c r="E68" s="61">
        <f>E69</f>
        <v>26352.75</v>
      </c>
      <c r="F68" s="62">
        <f t="shared" si="28"/>
        <v>65370.42</v>
      </c>
      <c r="G68" s="63"/>
      <c r="H68" s="64"/>
    </row>
    <row r="69" spans="1:8" ht="25.5" customHeight="1">
      <c r="A69" s="58" t="s">
        <v>119</v>
      </c>
      <c r="B69" s="59" t="s">
        <v>99</v>
      </c>
      <c r="C69" s="60" t="s">
        <v>238</v>
      </c>
      <c r="D69" s="61">
        <v>91723.17</v>
      </c>
      <c r="E69" s="61">
        <f>E70</f>
        <v>26352.75</v>
      </c>
      <c r="F69" s="62">
        <f t="shared" si="28"/>
        <v>65370.42</v>
      </c>
      <c r="G69" s="63"/>
      <c r="H69" s="64"/>
    </row>
    <row r="70" spans="1:8" ht="25.5" customHeight="1">
      <c r="A70" s="116" t="s">
        <v>117</v>
      </c>
      <c r="B70" s="59" t="s">
        <v>99</v>
      </c>
      <c r="C70" s="60" t="s">
        <v>235</v>
      </c>
      <c r="D70" s="61">
        <v>91723.17</v>
      </c>
      <c r="E70" s="61">
        <f>E71</f>
        <v>26352.75</v>
      </c>
      <c r="F70" s="62">
        <f t="shared" si="28"/>
        <v>65370.42</v>
      </c>
      <c r="G70" s="63"/>
      <c r="H70" s="64"/>
    </row>
    <row r="71" spans="1:8" ht="25.5" customHeight="1">
      <c r="A71" s="58" t="s">
        <v>119</v>
      </c>
      <c r="B71" s="59" t="s">
        <v>99</v>
      </c>
      <c r="C71" s="60" t="s">
        <v>234</v>
      </c>
      <c r="D71" s="61">
        <v>91723.17</v>
      </c>
      <c r="E71" s="61">
        <v>26352.75</v>
      </c>
      <c r="F71" s="62">
        <f t="shared" si="28"/>
        <v>65370.42</v>
      </c>
      <c r="G71" s="63"/>
      <c r="H71" s="64"/>
    </row>
    <row r="72" spans="1:8" s="126" customFormat="1" ht="15" customHeight="1">
      <c r="A72" s="120" t="s">
        <v>165</v>
      </c>
      <c r="B72" s="121" t="s">
        <v>99</v>
      </c>
      <c r="C72" s="122" t="s">
        <v>166</v>
      </c>
      <c r="D72" s="123">
        <f>D73</f>
        <v>700</v>
      </c>
      <c r="E72" s="123">
        <f t="shared" ref="E72:F72" si="29">E73</f>
        <v>0</v>
      </c>
      <c r="F72" s="123">
        <f t="shared" si="29"/>
        <v>700</v>
      </c>
      <c r="G72" s="124"/>
      <c r="H72" s="125"/>
    </row>
    <row r="73" spans="1:8" ht="25.5" customHeight="1">
      <c r="A73" s="116" t="s">
        <v>115</v>
      </c>
      <c r="B73" s="117" t="s">
        <v>99</v>
      </c>
      <c r="C73" s="118" t="s">
        <v>167</v>
      </c>
      <c r="D73" s="119">
        <f>D74</f>
        <v>700</v>
      </c>
      <c r="E73" s="119">
        <f t="shared" ref="E73:F73" si="30">E74</f>
        <v>0</v>
      </c>
      <c r="F73" s="119">
        <f t="shared" si="30"/>
        <v>700</v>
      </c>
      <c r="G73" s="63"/>
      <c r="H73" s="64"/>
    </row>
    <row r="74" spans="1:8" ht="25.5" customHeight="1">
      <c r="A74" s="116" t="s">
        <v>117</v>
      </c>
      <c r="B74" s="117" t="s">
        <v>99</v>
      </c>
      <c r="C74" s="118" t="s">
        <v>168</v>
      </c>
      <c r="D74" s="119">
        <f>D75</f>
        <v>700</v>
      </c>
      <c r="E74" s="119">
        <f t="shared" ref="E74:F74" si="31">E75</f>
        <v>0</v>
      </c>
      <c r="F74" s="119">
        <f t="shared" si="31"/>
        <v>700</v>
      </c>
      <c r="G74" s="63"/>
      <c r="H74" s="64"/>
    </row>
    <row r="75" spans="1:8" ht="25.5" customHeight="1">
      <c r="A75" s="58" t="s">
        <v>119</v>
      </c>
      <c r="B75" s="59" t="s">
        <v>99</v>
      </c>
      <c r="C75" s="60" t="s">
        <v>169</v>
      </c>
      <c r="D75" s="61">
        <v>700</v>
      </c>
      <c r="E75" s="61">
        <v>0</v>
      </c>
      <c r="F75" s="62">
        <f t="shared" ref="F75:F80" si="32">D75-E75</f>
        <v>700</v>
      </c>
      <c r="G75" s="63"/>
      <c r="H75" s="64"/>
    </row>
    <row r="76" spans="1:8" s="126" customFormat="1" ht="12.75" customHeight="1">
      <c r="A76" s="127" t="s">
        <v>249</v>
      </c>
      <c r="B76" s="128" t="s">
        <v>99</v>
      </c>
      <c r="C76" s="129" t="s">
        <v>250</v>
      </c>
      <c r="D76" s="130">
        <v>36271</v>
      </c>
      <c r="E76" s="130">
        <f>E77</f>
        <v>30225.3</v>
      </c>
      <c r="F76" s="131">
        <f t="shared" si="32"/>
        <v>6045.7000000000007</v>
      </c>
      <c r="G76" s="124"/>
      <c r="H76" s="125"/>
    </row>
    <row r="77" spans="1:8" ht="18.75" customHeight="1">
      <c r="A77" s="58" t="s">
        <v>248</v>
      </c>
      <c r="B77" s="59" t="s">
        <v>99</v>
      </c>
      <c r="C77" s="60" t="s">
        <v>247</v>
      </c>
      <c r="D77" s="61">
        <v>36271</v>
      </c>
      <c r="E77" s="61">
        <f>E78</f>
        <v>30225.3</v>
      </c>
      <c r="F77" s="62">
        <f t="shared" si="32"/>
        <v>6045.7000000000007</v>
      </c>
      <c r="G77" s="63"/>
      <c r="H77" s="64"/>
    </row>
    <row r="78" spans="1:8" ht="25.5" customHeight="1">
      <c r="A78" s="58" t="s">
        <v>246</v>
      </c>
      <c r="B78" s="59" t="s">
        <v>99</v>
      </c>
      <c r="C78" s="60" t="s">
        <v>247</v>
      </c>
      <c r="D78" s="61">
        <v>36271</v>
      </c>
      <c r="E78" s="61">
        <f>E79</f>
        <v>30225.3</v>
      </c>
      <c r="F78" s="62">
        <f t="shared" si="32"/>
        <v>6045.7000000000007</v>
      </c>
      <c r="G78" s="63"/>
      <c r="H78" s="64"/>
    </row>
    <row r="79" spans="1:8" ht="12.75" customHeight="1">
      <c r="A79" s="58" t="s">
        <v>244</v>
      </c>
      <c r="B79" s="59" t="s">
        <v>99</v>
      </c>
      <c r="C79" s="60" t="s">
        <v>245</v>
      </c>
      <c r="D79" s="61">
        <v>36271</v>
      </c>
      <c r="E79" s="61">
        <f>E80</f>
        <v>30225.3</v>
      </c>
      <c r="F79" s="62">
        <f t="shared" si="32"/>
        <v>6045.7000000000007</v>
      </c>
      <c r="G79" s="63"/>
      <c r="H79" s="64"/>
    </row>
    <row r="80" spans="1:8" ht="25.5" customHeight="1">
      <c r="A80" s="58" t="s">
        <v>242</v>
      </c>
      <c r="B80" s="59" t="s">
        <v>99</v>
      </c>
      <c r="C80" s="60" t="s">
        <v>243</v>
      </c>
      <c r="D80" s="61">
        <v>36271</v>
      </c>
      <c r="E80" s="61">
        <v>30225.3</v>
      </c>
      <c r="F80" s="62">
        <f t="shared" si="32"/>
        <v>6045.7000000000007</v>
      </c>
      <c r="G80" s="63"/>
      <c r="H80" s="64"/>
    </row>
    <row r="81" spans="1:8" s="126" customFormat="1" ht="15" customHeight="1">
      <c r="A81" s="120" t="s">
        <v>170</v>
      </c>
      <c r="B81" s="121" t="s">
        <v>99</v>
      </c>
      <c r="C81" s="122" t="s">
        <v>171</v>
      </c>
      <c r="D81" s="123">
        <f>D82</f>
        <v>700</v>
      </c>
      <c r="E81" s="123">
        <f t="shared" ref="E81:F81" si="33">E82</f>
        <v>0</v>
      </c>
      <c r="F81" s="123">
        <f t="shared" si="33"/>
        <v>700</v>
      </c>
      <c r="G81" s="124"/>
      <c r="H81" s="125"/>
    </row>
    <row r="82" spans="1:8" ht="25.5" customHeight="1">
      <c r="A82" s="116" t="s">
        <v>115</v>
      </c>
      <c r="B82" s="117" t="s">
        <v>99</v>
      </c>
      <c r="C82" s="118" t="s">
        <v>172</v>
      </c>
      <c r="D82" s="119">
        <f>D83</f>
        <v>700</v>
      </c>
      <c r="E82" s="119">
        <f t="shared" ref="E82:F82" si="34">E83</f>
        <v>0</v>
      </c>
      <c r="F82" s="119">
        <f t="shared" si="34"/>
        <v>700</v>
      </c>
      <c r="G82" s="63"/>
      <c r="H82" s="64"/>
    </row>
    <row r="83" spans="1:8" ht="25.5" customHeight="1">
      <c r="A83" s="116" t="s">
        <v>117</v>
      </c>
      <c r="B83" s="117" t="s">
        <v>99</v>
      </c>
      <c r="C83" s="118" t="s">
        <v>173</v>
      </c>
      <c r="D83" s="119">
        <f>D84</f>
        <v>700</v>
      </c>
      <c r="E83" s="119">
        <f t="shared" ref="E83:F83" si="35">E84</f>
        <v>0</v>
      </c>
      <c r="F83" s="119">
        <f t="shared" si="35"/>
        <v>700</v>
      </c>
      <c r="G83" s="63"/>
      <c r="H83" s="64"/>
    </row>
    <row r="84" spans="1:8" ht="25.5" customHeight="1">
      <c r="A84" s="58" t="s">
        <v>119</v>
      </c>
      <c r="B84" s="59" t="s">
        <v>99</v>
      </c>
      <c r="C84" s="60" t="s">
        <v>174</v>
      </c>
      <c r="D84" s="61">
        <v>700</v>
      </c>
      <c r="E84" s="61">
        <v>0</v>
      </c>
      <c r="F84" s="62">
        <f>D84-E84</f>
        <v>700</v>
      </c>
      <c r="G84" s="63"/>
      <c r="H84" s="64"/>
    </row>
    <row r="85" spans="1:8" ht="24" customHeight="1">
      <c r="A85" s="65" t="s">
        <v>175</v>
      </c>
      <c r="B85" s="66" t="s">
        <v>176</v>
      </c>
      <c r="C85" s="67" t="s">
        <v>28</v>
      </c>
      <c r="D85" s="68">
        <v>0</v>
      </c>
      <c r="E85" s="68">
        <f>Доходы!E16-Расходы!E7</f>
        <v>-409930.0900000002</v>
      </c>
      <c r="F85" s="69" t="s">
        <v>28</v>
      </c>
      <c r="G85" s="70"/>
      <c r="H85" s="2"/>
    </row>
    <row r="86" spans="1:8" ht="15" customHeight="1">
      <c r="A86" s="71"/>
      <c r="B86" s="72"/>
      <c r="C86" s="72"/>
      <c r="D86" s="72"/>
      <c r="E86" s="72"/>
      <c r="F86" s="72"/>
      <c r="G86" s="15"/>
      <c r="H86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workbookViewId="0">
      <selection activeCell="D34" sqref="D34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177</v>
      </c>
    </row>
    <row r="2" spans="1:6" ht="14.1" customHeight="1">
      <c r="A2" s="132" t="s">
        <v>178</v>
      </c>
      <c r="B2" s="133"/>
      <c r="C2" s="133"/>
      <c r="D2" s="133"/>
      <c r="E2" s="133"/>
      <c r="F2" s="133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40" t="s">
        <v>17</v>
      </c>
      <c r="B4" s="140" t="s">
        <v>18</v>
      </c>
      <c r="C4" s="140" t="s">
        <v>179</v>
      </c>
      <c r="D4" s="140" t="s">
        <v>20</v>
      </c>
      <c r="E4" s="140" t="s">
        <v>21</v>
      </c>
      <c r="F4" s="140" t="s">
        <v>22</v>
      </c>
    </row>
    <row r="5" spans="1:6" ht="12" customHeight="1">
      <c r="A5" s="141"/>
      <c r="B5" s="141"/>
      <c r="C5" s="141"/>
      <c r="D5" s="141"/>
      <c r="E5" s="141"/>
      <c r="F5" s="141"/>
    </row>
    <row r="6" spans="1:6" ht="12" customHeight="1">
      <c r="A6" s="141"/>
      <c r="B6" s="141"/>
      <c r="C6" s="141"/>
      <c r="D6" s="141"/>
      <c r="E6" s="141"/>
      <c r="F6" s="141"/>
    </row>
    <row r="7" spans="1:6" ht="11.25" customHeight="1">
      <c r="A7" s="141"/>
      <c r="B7" s="141"/>
      <c r="C7" s="141"/>
      <c r="D7" s="141"/>
      <c r="E7" s="141"/>
      <c r="F7" s="141"/>
    </row>
    <row r="8" spans="1:6" ht="10.5" customHeight="1">
      <c r="A8" s="141"/>
      <c r="B8" s="141"/>
      <c r="C8" s="141"/>
      <c r="D8" s="141"/>
      <c r="E8" s="141"/>
      <c r="F8" s="141"/>
    </row>
    <row r="9" spans="1:6" ht="12" customHeight="1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>
      <c r="A10" s="65" t="s">
        <v>180</v>
      </c>
      <c r="B10" s="83">
        <v>500</v>
      </c>
      <c r="C10" s="84" t="s">
        <v>28</v>
      </c>
      <c r="D10" s="37">
        <f>D21+D16</f>
        <v>710430.16999999993</v>
      </c>
      <c r="E10" s="37">
        <f>E21+E16</f>
        <v>409930.08999999997</v>
      </c>
      <c r="F10" s="53">
        <v>0</v>
      </c>
    </row>
    <row r="11" spans="1:6" ht="12" customHeight="1">
      <c r="A11" s="85" t="s">
        <v>29</v>
      </c>
      <c r="B11" s="86"/>
      <c r="C11" s="87"/>
      <c r="D11" s="88"/>
      <c r="E11" s="88"/>
      <c r="F11" s="89"/>
    </row>
    <row r="12" spans="1:6" ht="18" customHeight="1">
      <c r="A12" s="90" t="s">
        <v>181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182</v>
      </c>
      <c r="B13" s="86"/>
      <c r="C13" s="87"/>
      <c r="D13" s="88"/>
      <c r="E13" s="88"/>
      <c r="F13" s="89"/>
    </row>
    <row r="14" spans="1:6" ht="14.1" customHeight="1">
      <c r="A14" s="94" t="s">
        <v>183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182</v>
      </c>
      <c r="B15" s="86"/>
      <c r="C15" s="87"/>
      <c r="D15" s="88"/>
      <c r="E15" s="88"/>
      <c r="F15" s="89"/>
    </row>
    <row r="16" spans="1:6" ht="14.1" customHeight="1">
      <c r="A16" s="94" t="s">
        <v>184</v>
      </c>
      <c r="B16" s="86">
        <v>700</v>
      </c>
      <c r="C16" s="87" t="s">
        <v>185</v>
      </c>
      <c r="D16" s="91">
        <f t="shared" ref="D16:E19" si="0">D17</f>
        <v>-724883</v>
      </c>
      <c r="E16" s="91">
        <f t="shared" si="0"/>
        <v>-636486.9</v>
      </c>
      <c r="F16" s="92">
        <v>0</v>
      </c>
    </row>
    <row r="17" spans="1:6" ht="14.1" customHeight="1">
      <c r="A17" s="94" t="s">
        <v>186</v>
      </c>
      <c r="B17" s="86">
        <v>710</v>
      </c>
      <c r="C17" s="87" t="s">
        <v>187</v>
      </c>
      <c r="D17" s="91">
        <f t="shared" si="0"/>
        <v>-724883</v>
      </c>
      <c r="E17" s="91">
        <f t="shared" si="0"/>
        <v>-636486.9</v>
      </c>
      <c r="F17" s="96" t="s">
        <v>188</v>
      </c>
    </row>
    <row r="18" spans="1:6" ht="15" customHeight="1">
      <c r="A18" s="58" t="s">
        <v>189</v>
      </c>
      <c r="B18" s="86">
        <v>710</v>
      </c>
      <c r="C18" s="87" t="s">
        <v>190</v>
      </c>
      <c r="D18" s="91">
        <f t="shared" si="0"/>
        <v>-724883</v>
      </c>
      <c r="E18" s="91">
        <f t="shared" si="0"/>
        <v>-636486.9</v>
      </c>
      <c r="F18" s="96" t="s">
        <v>188</v>
      </c>
    </row>
    <row r="19" spans="1:6" ht="25.5" customHeight="1">
      <c r="A19" s="58" t="s">
        <v>191</v>
      </c>
      <c r="B19" s="86">
        <v>710</v>
      </c>
      <c r="C19" s="87" t="s">
        <v>192</v>
      </c>
      <c r="D19" s="91">
        <f t="shared" si="0"/>
        <v>-724883</v>
      </c>
      <c r="E19" s="91">
        <f t="shared" si="0"/>
        <v>-636486.9</v>
      </c>
      <c r="F19" s="96" t="s">
        <v>188</v>
      </c>
    </row>
    <row r="20" spans="1:6" ht="25.5" customHeight="1">
      <c r="A20" s="58" t="s">
        <v>193</v>
      </c>
      <c r="B20" s="86">
        <v>710</v>
      </c>
      <c r="C20" s="87" t="s">
        <v>194</v>
      </c>
      <c r="D20" s="91">
        <v>-724883</v>
      </c>
      <c r="E20" s="91">
        <v>-636486.9</v>
      </c>
      <c r="F20" s="96" t="s">
        <v>188</v>
      </c>
    </row>
    <row r="21" spans="1:6" ht="14.1" customHeight="1">
      <c r="A21" s="94" t="s">
        <v>195</v>
      </c>
      <c r="B21" s="86">
        <v>720</v>
      </c>
      <c r="C21" s="87" t="s">
        <v>196</v>
      </c>
      <c r="D21" s="91">
        <f t="shared" ref="D21:E23" si="1">D22</f>
        <v>1435313.17</v>
      </c>
      <c r="E21" s="91">
        <f t="shared" si="1"/>
        <v>1046416.99</v>
      </c>
      <c r="F21" s="96" t="s">
        <v>188</v>
      </c>
    </row>
    <row r="22" spans="1:6" ht="15" customHeight="1">
      <c r="A22" s="58" t="s">
        <v>197</v>
      </c>
      <c r="B22" s="86">
        <v>720</v>
      </c>
      <c r="C22" s="97" t="s">
        <v>198</v>
      </c>
      <c r="D22" s="91">
        <f t="shared" si="1"/>
        <v>1435313.17</v>
      </c>
      <c r="E22" s="91">
        <f t="shared" si="1"/>
        <v>1046416.99</v>
      </c>
      <c r="F22" s="96" t="s">
        <v>188</v>
      </c>
    </row>
    <row r="23" spans="1:6" ht="25.5" customHeight="1">
      <c r="A23" s="58" t="s">
        <v>199</v>
      </c>
      <c r="B23" s="86">
        <v>720</v>
      </c>
      <c r="C23" s="97" t="s">
        <v>200</v>
      </c>
      <c r="D23" s="91">
        <f t="shared" si="1"/>
        <v>1435313.17</v>
      </c>
      <c r="E23" s="91">
        <f t="shared" si="1"/>
        <v>1046416.99</v>
      </c>
      <c r="F23" s="96" t="s">
        <v>188</v>
      </c>
    </row>
    <row r="24" spans="1:6" ht="25.5" customHeight="1">
      <c r="A24" s="58" t="s">
        <v>201</v>
      </c>
      <c r="B24" s="86">
        <v>720</v>
      </c>
      <c r="C24" s="97" t="s">
        <v>202</v>
      </c>
      <c r="D24" s="91">
        <v>1435313.17</v>
      </c>
      <c r="E24" s="91">
        <v>1046416.99</v>
      </c>
      <c r="F24" s="96" t="s">
        <v>188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203</v>
      </c>
      <c r="B26" s="148" t="s">
        <v>251</v>
      </c>
      <c r="C26" s="149"/>
      <c r="D26" s="102"/>
      <c r="E26" s="51"/>
      <c r="F26" s="51"/>
    </row>
    <row r="27" spans="1:6" ht="9.9499999999999993" customHeight="1">
      <c r="A27" s="103" t="s">
        <v>204</v>
      </c>
      <c r="B27" s="144" t="s">
        <v>205</v>
      </c>
      <c r="C27" s="145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206</v>
      </c>
      <c r="B30" s="75"/>
      <c r="C30" s="108"/>
      <c r="D30" s="75"/>
      <c r="E30" s="75"/>
      <c r="F30" s="51"/>
    </row>
    <row r="31" spans="1:6" ht="11.1" customHeight="1">
      <c r="A31" s="11" t="s">
        <v>207</v>
      </c>
      <c r="B31" s="150"/>
      <c r="C31" s="151"/>
      <c r="D31" s="11"/>
      <c r="E31" s="11"/>
      <c r="F31" s="11"/>
    </row>
    <row r="32" spans="1:6" ht="11.1" customHeight="1">
      <c r="A32" s="103" t="s">
        <v>208</v>
      </c>
      <c r="B32" s="144" t="s">
        <v>205</v>
      </c>
      <c r="C32" s="145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209</v>
      </c>
      <c r="B34" s="148" t="s">
        <v>252</v>
      </c>
      <c r="C34" s="149"/>
      <c r="D34" s="11"/>
      <c r="E34" s="11"/>
      <c r="F34" s="11"/>
    </row>
    <row r="35" spans="1:6" ht="12" customHeight="1">
      <c r="A35" s="103" t="s">
        <v>210</v>
      </c>
      <c r="B35" s="144" t="s">
        <v>205</v>
      </c>
      <c r="C35" s="145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7" t="s">
        <v>264</v>
      </c>
      <c r="B37" s="106"/>
      <c r="C37" s="106"/>
      <c r="D37" s="108"/>
      <c r="E37" s="2"/>
      <c r="F37" s="2"/>
    </row>
    <row r="38" spans="1:6" hidden="1">
      <c r="A38" s="110" t="s">
        <v>211</v>
      </c>
      <c r="B38" s="110"/>
      <c r="C38" s="110"/>
      <c r="D38" s="110"/>
      <c r="E38" s="110"/>
      <c r="F38" s="110"/>
    </row>
    <row r="39" spans="1:6" hidden="1">
      <c r="A39" s="146" t="s">
        <v>211</v>
      </c>
      <c r="B39" s="147"/>
      <c r="C39" s="147"/>
      <c r="D39" s="147"/>
      <c r="E39" s="147"/>
      <c r="F39" s="147"/>
    </row>
    <row r="40" spans="1:6" hidden="1">
      <c r="A40" s="111" t="s">
        <v>211</v>
      </c>
      <c r="B40" s="111"/>
      <c r="C40" s="111"/>
      <c r="D40" s="111"/>
      <c r="E40" s="111"/>
      <c r="F40" s="111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5:C35"/>
    <mergeCell ref="A39:F39"/>
    <mergeCell ref="B26:C26"/>
    <mergeCell ref="B27:C27"/>
    <mergeCell ref="B31:C31"/>
    <mergeCell ref="B32:C32"/>
    <mergeCell ref="B34:C34"/>
  </mergeCells>
  <pageMargins left="0.70833330000000005" right="0.70833330000000005" top="0.74791660000000004" bottom="0.74791660000000004" header="0.3152778" footer="0.3152778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User</cp:lastModifiedBy>
  <cp:lastPrinted>2017-11-01T09:30:53Z</cp:lastPrinted>
  <dcterms:created xsi:type="dcterms:W3CDTF">2017-02-20T12:01:07Z</dcterms:created>
  <dcterms:modified xsi:type="dcterms:W3CDTF">2017-11-01T09:31:00Z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