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/>
  </bookViews>
  <sheets>
    <sheet name="Симонтовка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D9" i="1" l="1"/>
  <c r="F12" i="1" l="1"/>
  <c r="E12" i="1"/>
  <c r="D12" i="1"/>
  <c r="H13" i="1"/>
  <c r="G13" i="1"/>
  <c r="H19" i="1"/>
  <c r="E9" i="1"/>
  <c r="H10" i="1"/>
  <c r="F9" i="1"/>
  <c r="G21" i="1"/>
  <c r="G15" i="1"/>
  <c r="G12" i="1" l="1"/>
  <c r="H12" i="1"/>
  <c r="H25" i="1"/>
  <c r="G25" i="1" l="1"/>
  <c r="G24" i="1" s="1"/>
  <c r="G20" i="1"/>
  <c r="H24" i="1"/>
  <c r="H21" i="1"/>
  <c r="D24" i="1"/>
  <c r="G19" i="1"/>
  <c r="G18" i="1" s="1"/>
  <c r="F24" i="1"/>
  <c r="E24" i="1"/>
  <c r="H27" i="1"/>
  <c r="H23" i="1"/>
  <c r="H17" i="1"/>
  <c r="H14" i="1"/>
  <c r="H11" i="1"/>
  <c r="H15" i="1"/>
  <c r="G27" i="1"/>
  <c r="G26" i="1" s="1"/>
  <c r="F26" i="1"/>
  <c r="F22" i="1"/>
  <c r="G17" i="1"/>
  <c r="G14" i="1"/>
  <c r="G11" i="1"/>
  <c r="G10" i="1"/>
  <c r="F16" i="1"/>
  <c r="F28" i="1" s="1"/>
  <c r="F18" i="1"/>
  <c r="F20" i="1"/>
  <c r="E26" i="1"/>
  <c r="E22" i="1"/>
  <c r="E20" i="1"/>
  <c r="E18" i="1"/>
  <c r="E16" i="1"/>
  <c r="D26" i="1"/>
  <c r="D22" i="1"/>
  <c r="D20" i="1"/>
  <c r="D18" i="1"/>
  <c r="D16" i="1"/>
  <c r="D28" i="1" l="1"/>
  <c r="E28" i="1"/>
  <c r="H26" i="1"/>
  <c r="G9" i="1"/>
  <c r="G16" i="1"/>
  <c r="H22" i="1"/>
  <c r="H18" i="1"/>
  <c r="H16" i="1"/>
  <c r="H9" i="1"/>
  <c r="H20" i="1"/>
  <c r="G22" i="1"/>
  <c r="G28" i="1" l="1"/>
  <c r="H28" i="1"/>
</calcChain>
</file>

<file path=xl/sharedStrings.xml><?xml version="1.0" encoding="utf-8"?>
<sst xmlns="http://schemas.openxmlformats.org/spreadsheetml/2006/main" count="70" uniqueCount="47">
  <si>
    <t>Наименование</t>
  </si>
  <si>
    <t>РЗ</t>
  </si>
  <si>
    <t>ПР</t>
  </si>
  <si>
    <t>рублей</t>
  </si>
  <si>
    <t>Общегосударственные вопросы</t>
  </si>
  <si>
    <t>01</t>
  </si>
  <si>
    <t>02</t>
  </si>
  <si>
    <t>04</t>
  </si>
  <si>
    <t>Обеспечение деятельности финансовых, налоговых и таможенных органов и органов финансового (финансово- бюджетного) надзора</t>
  </si>
  <si>
    <t>06</t>
  </si>
  <si>
    <t>Резервные фонды</t>
  </si>
  <si>
    <t>11</t>
  </si>
  <si>
    <t>Другие общегосударственные расходы</t>
  </si>
  <si>
    <t>13</t>
  </si>
  <si>
    <t>Национальная оборона</t>
  </si>
  <si>
    <t>Мобилизация и вневойсковая подготовка</t>
  </si>
  <si>
    <t>03</t>
  </si>
  <si>
    <t>Национальная безопасность и правоохранительная деятельность</t>
  </si>
  <si>
    <t>Обеспечение пожарной безопасности</t>
  </si>
  <si>
    <t>Жилищно- коммунальное хозяйство</t>
  </si>
  <si>
    <t>05</t>
  </si>
  <si>
    <t>Благоустройство</t>
  </si>
  <si>
    <t>Образование</t>
  </si>
  <si>
    <t>07</t>
  </si>
  <si>
    <t>Молодежная политика и оздоровление детей</t>
  </si>
  <si>
    <t>Массовый спорт</t>
  </si>
  <si>
    <t>Физическая культура и спорт</t>
  </si>
  <si>
    <t xml:space="preserve">Итого </t>
  </si>
  <si>
    <t>Процент исполнения сводной бюджетной росписи</t>
  </si>
  <si>
    <t>Процент исполнения к первоначально утвержденным ассигнованиям</t>
  </si>
  <si>
    <t>Причина отклонения кассового исполнения от первоначально утвержденного плана</t>
  </si>
  <si>
    <t>Функционирование Правительства  Российской Федерации, высших исполнительных органов государственной власти субъектов Российской Федерации, местных администраций</t>
  </si>
  <si>
    <t>10</t>
  </si>
  <si>
    <t>расходы запланированы не в полном объеме</t>
  </si>
  <si>
    <t>отсутствие расходов</t>
  </si>
  <si>
    <t>Социальная политика</t>
  </si>
  <si>
    <t>Пенсионное обеспечение</t>
  </si>
  <si>
    <t>Бюджетные ассигнования, утвержденные сводной бюджетной росписью с учетом изменений</t>
  </si>
  <si>
    <t xml:space="preserve">                                                            </t>
  </si>
  <si>
    <t xml:space="preserve">                                               </t>
  </si>
  <si>
    <t>расходы запланированы  в полном объеме</t>
  </si>
  <si>
    <t>расходы запланированы не вполном объеме</t>
  </si>
  <si>
    <t>Обеспечение проведения выборов и референдумов</t>
  </si>
  <si>
    <t>Организация и  проведение выборов и референдумов</t>
  </si>
  <si>
    <t xml:space="preserve">Сведения о фактически произведенных расходов по разделам и подразделам классификации расходов бюджета муниципального образования "Симонтовское сельское поселение, Мглинского района, Брянской области" в сравнении с первоначально утвержденным Решением о бюджете значениеями  за  2025 год </t>
  </si>
  <si>
    <t>Кассовое исполнение за 2025 год</t>
  </si>
  <si>
    <t>Бюджетные ассигнования, утвержденные решением о бюджете от 17.12.2024                       г                             № 2/24(первоначальные)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</si>
</sst>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/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2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36"/>
  <sheetViews>
    <sheetView tabSelected="1" topLeftCell="A22" workbookViewId="0">
      <selection activeCell="G10" sqref="G10"/>
    </sheetView>
  </sheetViews>
  <sheetFormatPr defaultRowHeight="15" x14ac:dyDescent="0.25"/>
  <cols>
    <col min="1" max="1" width="40" customWidth="1"/>
    <col min="2" max="2" width="6.28515625" customWidth="1"/>
    <col min="3" max="3" width="6.140625" customWidth="1"/>
    <col min="4" max="4" width="12.85546875" customWidth="1"/>
    <col min="5" max="5" width="15" customWidth="1"/>
    <col min="6" max="6" width="14.85546875" customWidth="1"/>
    <col min="7" max="7" width="10.85546875" customWidth="1"/>
    <col min="8" max="8" width="9.7109375" customWidth="1"/>
    <col min="9" max="9" width="21.28515625" customWidth="1"/>
  </cols>
  <sheetData>
    <row r="3" spans="1:11" ht="55.5" customHeight="1" x14ac:dyDescent="0.25">
      <c r="A3" s="23" t="s">
        <v>44</v>
      </c>
      <c r="B3" s="23"/>
      <c r="C3" s="23"/>
      <c r="D3" s="23"/>
      <c r="E3" s="23"/>
      <c r="F3" s="23"/>
      <c r="G3" s="23"/>
      <c r="H3" s="23"/>
      <c r="I3" s="23"/>
    </row>
    <row r="6" spans="1:11" x14ac:dyDescent="0.25">
      <c r="F6" s="2" t="s">
        <v>3</v>
      </c>
    </row>
    <row r="7" spans="1:11" ht="172.5" customHeight="1" x14ac:dyDescent="0.25">
      <c r="A7" s="1" t="s">
        <v>0</v>
      </c>
      <c r="B7" s="1" t="s">
        <v>1</v>
      </c>
      <c r="C7" s="1" t="s">
        <v>2</v>
      </c>
      <c r="D7" s="19" t="s">
        <v>46</v>
      </c>
      <c r="E7" s="1" t="s">
        <v>37</v>
      </c>
      <c r="F7" s="1" t="s">
        <v>45</v>
      </c>
      <c r="G7" s="1" t="s">
        <v>28</v>
      </c>
      <c r="H7" s="1" t="s">
        <v>29</v>
      </c>
      <c r="I7" s="1" t="s">
        <v>30</v>
      </c>
    </row>
    <row r="8" spans="1:11" x14ac:dyDescent="0.25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</row>
    <row r="9" spans="1:11" x14ac:dyDescent="0.25">
      <c r="A9" s="4" t="s">
        <v>4</v>
      </c>
      <c r="B9" s="13" t="s">
        <v>5</v>
      </c>
      <c r="C9" s="13"/>
      <c r="D9" s="14">
        <f>D10+D11+D14+D15</f>
        <v>2268511</v>
      </c>
      <c r="E9" s="14">
        <f>E10+E11+E14+E15</f>
        <v>3582351.82</v>
      </c>
      <c r="F9" s="14">
        <f>F10+F11+F14+F15</f>
        <v>3548606.86</v>
      </c>
      <c r="G9" s="14">
        <f>F9/E9*100</f>
        <v>99.058022168241422</v>
      </c>
      <c r="H9" s="14">
        <f>F9/D9*100</f>
        <v>156.42890248272985</v>
      </c>
      <c r="I9" s="14"/>
      <c r="K9" t="s">
        <v>39</v>
      </c>
    </row>
    <row r="10" spans="1:11" ht="80.25" customHeight="1" x14ac:dyDescent="0.25">
      <c r="A10" s="6" t="s">
        <v>31</v>
      </c>
      <c r="B10" s="5" t="s">
        <v>5</v>
      </c>
      <c r="C10" s="5" t="s">
        <v>7</v>
      </c>
      <c r="D10" s="15">
        <v>2251126</v>
      </c>
      <c r="E10" s="15">
        <v>3564966.82</v>
      </c>
      <c r="F10" s="15">
        <v>3495216.02</v>
      </c>
      <c r="G10" s="15">
        <f>F10/E10*100</f>
        <v>98.043437610451591</v>
      </c>
      <c r="H10" s="15">
        <f>F10/D10*100</f>
        <v>155.2652325991526</v>
      </c>
      <c r="I10" s="16" t="s">
        <v>33</v>
      </c>
    </row>
    <row r="11" spans="1:11" ht="60" x14ac:dyDescent="0.25">
      <c r="A11" s="6" t="s">
        <v>8</v>
      </c>
      <c r="B11" s="5" t="s">
        <v>5</v>
      </c>
      <c r="C11" s="5" t="s">
        <v>9</v>
      </c>
      <c r="D11" s="15">
        <v>1385</v>
      </c>
      <c r="E11" s="15">
        <v>1385</v>
      </c>
      <c r="F11" s="15">
        <v>1385</v>
      </c>
      <c r="G11" s="15">
        <f>F11/E11*100</f>
        <v>100</v>
      </c>
      <c r="H11" s="15">
        <f t="shared" ref="H11:H26" si="0">F11/D11*100</f>
        <v>100</v>
      </c>
      <c r="I11" s="15" t="s">
        <v>38</v>
      </c>
    </row>
    <row r="12" spans="1:11" ht="27.75" customHeight="1" x14ac:dyDescent="0.25">
      <c r="A12" s="21" t="s">
        <v>42</v>
      </c>
      <c r="B12" s="13" t="s">
        <v>5</v>
      </c>
      <c r="C12" s="13"/>
      <c r="D12" s="14">
        <f>D13</f>
        <v>0</v>
      </c>
      <c r="E12" s="14">
        <f>E13</f>
        <v>0</v>
      </c>
      <c r="F12" s="14">
        <f>F13</f>
        <v>10592.48</v>
      </c>
      <c r="G12" s="14" t="e">
        <f t="shared" ref="G12" si="1">F12/E12*100</f>
        <v>#DIV/0!</v>
      </c>
      <c r="H12" s="14" t="e">
        <f t="shared" ref="H12" si="2">F12/D12*100</f>
        <v>#DIV/0!</v>
      </c>
      <c r="I12" s="14"/>
    </row>
    <row r="13" spans="1:11" x14ac:dyDescent="0.25">
      <c r="A13" s="22" t="s">
        <v>43</v>
      </c>
      <c r="B13" s="5" t="s">
        <v>5</v>
      </c>
      <c r="C13" s="5" t="s">
        <v>23</v>
      </c>
      <c r="D13" s="15">
        <v>0</v>
      </c>
      <c r="E13" s="15">
        <v>0</v>
      </c>
      <c r="F13" s="15">
        <v>10592.48</v>
      </c>
      <c r="G13" s="15" t="e">
        <f>F13/E13*100</f>
        <v>#DIV/0!</v>
      </c>
      <c r="H13" s="15" t="e">
        <f t="shared" ref="H13" si="3">F13/D13*100</f>
        <v>#DIV/0!</v>
      </c>
      <c r="I13" s="15" t="s">
        <v>38</v>
      </c>
    </row>
    <row r="14" spans="1:11" ht="21.75" customHeight="1" x14ac:dyDescent="0.25">
      <c r="A14" s="7" t="s">
        <v>10</v>
      </c>
      <c r="B14" s="5" t="s">
        <v>5</v>
      </c>
      <c r="C14" s="5" t="s">
        <v>11</v>
      </c>
      <c r="D14" s="15">
        <v>10000</v>
      </c>
      <c r="E14" s="15">
        <v>10000</v>
      </c>
      <c r="F14" s="15">
        <v>0</v>
      </c>
      <c r="G14" s="15">
        <f>IF(F14=0,0,ROUND(F14/E14*100,1))</f>
        <v>0</v>
      </c>
      <c r="H14" s="15">
        <f>IF(F14=0,0,ROUND(F14/D14*100,1))</f>
        <v>0</v>
      </c>
      <c r="I14" s="17"/>
    </row>
    <row r="15" spans="1:11" ht="49.5" customHeight="1" x14ac:dyDescent="0.25">
      <c r="A15" s="18" t="s">
        <v>12</v>
      </c>
      <c r="B15" s="5" t="s">
        <v>5</v>
      </c>
      <c r="C15" s="5" t="s">
        <v>13</v>
      </c>
      <c r="D15" s="15">
        <v>6000</v>
      </c>
      <c r="E15" s="15">
        <v>6000</v>
      </c>
      <c r="F15" s="15">
        <v>52005.84</v>
      </c>
      <c r="G15" s="15">
        <f>F15/E15*100</f>
        <v>866.7639999999999</v>
      </c>
      <c r="H15" s="15">
        <f t="shared" si="0"/>
        <v>866.7639999999999</v>
      </c>
      <c r="I15" s="16"/>
    </row>
    <row r="16" spans="1:11" x14ac:dyDescent="0.25">
      <c r="A16" s="8" t="s">
        <v>14</v>
      </c>
      <c r="B16" s="13" t="s">
        <v>6</v>
      </c>
      <c r="C16" s="13"/>
      <c r="D16" s="14">
        <f>D17</f>
        <v>407615</v>
      </c>
      <c r="E16" s="14">
        <f>E17</f>
        <v>410377</v>
      </c>
      <c r="F16" s="14">
        <f>F17</f>
        <v>410377</v>
      </c>
      <c r="G16" s="14">
        <f t="shared" ref="G16:G17" si="4">F16/E16*100</f>
        <v>100</v>
      </c>
      <c r="H16" s="14">
        <f t="shared" si="0"/>
        <v>100.67760018645045</v>
      </c>
      <c r="I16" s="14"/>
    </row>
    <row r="17" spans="1:9" ht="45" x14ac:dyDescent="0.25">
      <c r="A17" s="7" t="s">
        <v>15</v>
      </c>
      <c r="B17" s="5" t="s">
        <v>6</v>
      </c>
      <c r="C17" s="5" t="s">
        <v>16</v>
      </c>
      <c r="D17" s="15">
        <v>407615</v>
      </c>
      <c r="E17" s="15">
        <v>410377</v>
      </c>
      <c r="F17" s="15">
        <v>410377</v>
      </c>
      <c r="G17" s="15">
        <f t="shared" si="4"/>
        <v>100</v>
      </c>
      <c r="H17" s="15">
        <f t="shared" si="0"/>
        <v>100.67760018645045</v>
      </c>
      <c r="I17" s="16" t="s">
        <v>40</v>
      </c>
    </row>
    <row r="18" spans="1:9" ht="28.5" x14ac:dyDescent="0.25">
      <c r="A18" s="9" t="s">
        <v>17</v>
      </c>
      <c r="B18" s="13" t="s">
        <v>16</v>
      </c>
      <c r="C18" s="13"/>
      <c r="D18" s="14">
        <f>D19</f>
        <v>0</v>
      </c>
      <c r="E18" s="14">
        <f>E19</f>
        <v>67800</v>
      </c>
      <c r="F18" s="14">
        <f>F19</f>
        <v>67800</v>
      </c>
      <c r="G18" s="14">
        <f>G19</f>
        <v>100</v>
      </c>
      <c r="H18" s="14" t="e">
        <f t="shared" si="0"/>
        <v>#DIV/0!</v>
      </c>
      <c r="I18" s="14"/>
    </row>
    <row r="19" spans="1:9" ht="45" x14ac:dyDescent="0.25">
      <c r="A19" s="18" t="s">
        <v>18</v>
      </c>
      <c r="B19" s="5" t="s">
        <v>16</v>
      </c>
      <c r="C19" s="5" t="s">
        <v>32</v>
      </c>
      <c r="D19" s="15">
        <v>0</v>
      </c>
      <c r="E19" s="15">
        <v>67800</v>
      </c>
      <c r="F19" s="15">
        <v>67800</v>
      </c>
      <c r="G19" s="15">
        <f>IF(F19=0,0,ROUND(F19/E19*100,1))</f>
        <v>100</v>
      </c>
      <c r="H19" s="15" t="e">
        <f t="shared" si="0"/>
        <v>#DIV/0!</v>
      </c>
      <c r="I19" s="16" t="s">
        <v>33</v>
      </c>
    </row>
    <row r="20" spans="1:9" x14ac:dyDescent="0.25">
      <c r="A20" s="8" t="s">
        <v>19</v>
      </c>
      <c r="B20" s="13" t="s">
        <v>20</v>
      </c>
      <c r="C20" s="13"/>
      <c r="D20" s="14">
        <f>D21</f>
        <v>34859</v>
      </c>
      <c r="E20" s="14">
        <f>E21</f>
        <v>355381.21</v>
      </c>
      <c r="F20" s="14">
        <f>F21</f>
        <v>303016.15999999997</v>
      </c>
      <c r="G20" s="14">
        <f>G21</f>
        <v>85.3</v>
      </c>
      <c r="H20" s="14">
        <f t="shared" si="0"/>
        <v>869.26234258010845</v>
      </c>
      <c r="I20" s="14"/>
    </row>
    <row r="21" spans="1:9" ht="45" x14ac:dyDescent="0.25">
      <c r="A21" s="7" t="s">
        <v>21</v>
      </c>
      <c r="B21" s="5" t="s">
        <v>20</v>
      </c>
      <c r="C21" s="5" t="s">
        <v>16</v>
      </c>
      <c r="D21" s="15">
        <v>34859</v>
      </c>
      <c r="E21" s="15">
        <v>355381.21</v>
      </c>
      <c r="F21" s="15">
        <v>303016.15999999997</v>
      </c>
      <c r="G21" s="15">
        <f>IF(F21=0,0,ROUND(F21/E21*100,1))</f>
        <v>85.3</v>
      </c>
      <c r="H21" s="15">
        <f>F21/D21*100</f>
        <v>869.26234258010845</v>
      </c>
      <c r="I21" s="16" t="s">
        <v>33</v>
      </c>
    </row>
    <row r="22" spans="1:9" x14ac:dyDescent="0.25">
      <c r="A22" s="8" t="s">
        <v>22</v>
      </c>
      <c r="B22" s="5" t="s">
        <v>23</v>
      </c>
      <c r="C22" s="5"/>
      <c r="D22" s="14">
        <f>D23</f>
        <v>2435</v>
      </c>
      <c r="E22" s="14">
        <f>E23</f>
        <v>2435</v>
      </c>
      <c r="F22" s="14">
        <f>F23</f>
        <v>0</v>
      </c>
      <c r="G22" s="14">
        <f>G23</f>
        <v>0</v>
      </c>
      <c r="H22" s="14">
        <f t="shared" si="0"/>
        <v>0</v>
      </c>
      <c r="I22" s="17"/>
    </row>
    <row r="23" spans="1:9" x14ac:dyDescent="0.25">
      <c r="A23" s="7" t="s">
        <v>24</v>
      </c>
      <c r="B23" s="5" t="s">
        <v>23</v>
      </c>
      <c r="C23" s="5" t="s">
        <v>23</v>
      </c>
      <c r="D23" s="15">
        <v>2435</v>
      </c>
      <c r="E23" s="15">
        <v>2435</v>
      </c>
      <c r="F23" s="15">
        <v>0</v>
      </c>
      <c r="G23" s="15">
        <v>0</v>
      </c>
      <c r="H23" s="15">
        <f>IF(F23=0,0,ROUND(F23/D23*100,1))</f>
        <v>0</v>
      </c>
      <c r="I23" s="17" t="s">
        <v>34</v>
      </c>
    </row>
    <row r="24" spans="1:9" x14ac:dyDescent="0.25">
      <c r="A24" s="8" t="s">
        <v>35</v>
      </c>
      <c r="B24" s="13" t="s">
        <v>32</v>
      </c>
      <c r="C24" s="13"/>
      <c r="D24" s="14">
        <f>D25</f>
        <v>768201</v>
      </c>
      <c r="E24" s="14">
        <f>E25</f>
        <v>765200.4</v>
      </c>
      <c r="F24" s="14">
        <f>F25</f>
        <v>765200.4</v>
      </c>
      <c r="G24" s="14">
        <f>G25</f>
        <v>100</v>
      </c>
      <c r="H24" s="14">
        <f>H25</f>
        <v>99.609399102578621</v>
      </c>
      <c r="I24" s="17"/>
    </row>
    <row r="25" spans="1:9" ht="45" x14ac:dyDescent="0.25">
      <c r="A25" s="7" t="s">
        <v>36</v>
      </c>
      <c r="B25" s="5" t="s">
        <v>32</v>
      </c>
      <c r="C25" s="5" t="s">
        <v>5</v>
      </c>
      <c r="D25" s="15">
        <v>768201</v>
      </c>
      <c r="E25" s="15">
        <v>765200.4</v>
      </c>
      <c r="F25" s="15">
        <v>765200.4</v>
      </c>
      <c r="G25" s="15">
        <f>F25/E25*100</f>
        <v>100</v>
      </c>
      <c r="H25" s="20">
        <f>F25/D25*100</f>
        <v>99.609399102578621</v>
      </c>
      <c r="I25" s="16" t="s">
        <v>41</v>
      </c>
    </row>
    <row r="26" spans="1:9" x14ac:dyDescent="0.25">
      <c r="A26" s="4" t="s">
        <v>26</v>
      </c>
      <c r="B26" s="13" t="s">
        <v>11</v>
      </c>
      <c r="C26" s="13"/>
      <c r="D26" s="14">
        <f>D27</f>
        <v>2435</v>
      </c>
      <c r="E26" s="14">
        <f>E27</f>
        <v>2435</v>
      </c>
      <c r="F26" s="14">
        <f>F27</f>
        <v>0</v>
      </c>
      <c r="G26" s="14">
        <f>G27</f>
        <v>0</v>
      </c>
      <c r="H26" s="14">
        <f t="shared" si="0"/>
        <v>0</v>
      </c>
      <c r="I26" s="14"/>
    </row>
    <row r="27" spans="1:9" x14ac:dyDescent="0.25">
      <c r="A27" s="3" t="s">
        <v>25</v>
      </c>
      <c r="B27" s="5" t="s">
        <v>11</v>
      </c>
      <c r="C27" s="5" t="s">
        <v>6</v>
      </c>
      <c r="D27" s="15">
        <v>2435</v>
      </c>
      <c r="E27" s="15">
        <v>2435</v>
      </c>
      <c r="F27" s="15">
        <v>0</v>
      </c>
      <c r="G27" s="15">
        <f>IF(F27=0,0,ROUND(F27/E27*100,1))</f>
        <v>0</v>
      </c>
      <c r="H27" s="15">
        <f>IF(F27=0,0,ROUND(F27/D27*100,1))</f>
        <v>0</v>
      </c>
      <c r="I27" s="17"/>
    </row>
    <row r="28" spans="1:9" x14ac:dyDescent="0.25">
      <c r="A28" s="11" t="s">
        <v>27</v>
      </c>
      <c r="B28" s="4"/>
      <c r="C28" s="4"/>
      <c r="D28" s="14">
        <f>D9+D16+D18+D20+D22+D24+D26</f>
        <v>3484056</v>
      </c>
      <c r="E28" s="14">
        <f>E9+E16+E18+E20+E22+E24+E26+E12</f>
        <v>5185980.4300000006</v>
      </c>
      <c r="F28" s="14">
        <f>F9+F16+F18+F20+F22+F24+F26+F12</f>
        <v>5105592.9000000004</v>
      </c>
      <c r="G28" s="14">
        <f>F28/E28*100</f>
        <v>98.449906799976091</v>
      </c>
      <c r="H28" s="14">
        <f>F28/D28*100</f>
        <v>146.54164284385786</v>
      </c>
      <c r="I28" s="14"/>
    </row>
    <row r="29" spans="1:9" x14ac:dyDescent="0.25">
      <c r="A29" s="10"/>
      <c r="B29" s="10"/>
      <c r="C29" s="10"/>
      <c r="D29" s="10"/>
      <c r="E29" s="10"/>
      <c r="F29" s="10"/>
      <c r="G29" s="10"/>
      <c r="H29" s="10"/>
      <c r="I29" s="10"/>
    </row>
    <row r="30" spans="1:9" x14ac:dyDescent="0.25">
      <c r="A30" s="10"/>
      <c r="B30" s="10"/>
      <c r="C30" s="10"/>
      <c r="D30" s="10"/>
      <c r="E30" s="10"/>
      <c r="F30" s="10"/>
      <c r="G30" s="10"/>
      <c r="H30" s="10"/>
      <c r="I30" s="10"/>
    </row>
    <row r="31" spans="1:9" x14ac:dyDescent="0.25">
      <c r="A31" s="10"/>
      <c r="B31" s="10"/>
      <c r="C31" s="10"/>
      <c r="D31" s="10"/>
      <c r="E31" s="10"/>
      <c r="F31" s="10"/>
      <c r="G31" s="10"/>
      <c r="H31" s="10"/>
      <c r="I31" s="10"/>
    </row>
    <row r="32" spans="1:9" x14ac:dyDescent="0.25">
      <c r="A32" s="10"/>
      <c r="B32" s="10"/>
      <c r="C32" s="10"/>
      <c r="D32" s="10"/>
      <c r="E32" s="10"/>
      <c r="F32" s="10"/>
      <c r="G32" s="10"/>
      <c r="H32" s="10"/>
      <c r="I32" s="10"/>
    </row>
    <row r="33" spans="1:9" x14ac:dyDescent="0.25">
      <c r="A33" s="10"/>
      <c r="B33" s="10"/>
      <c r="C33" s="10"/>
      <c r="D33" s="10"/>
      <c r="E33" s="10"/>
      <c r="F33" s="10"/>
      <c r="G33" s="10"/>
      <c r="H33" s="10"/>
      <c r="I33" s="10"/>
    </row>
    <row r="34" spans="1:9" x14ac:dyDescent="0.25">
      <c r="A34" s="10"/>
      <c r="B34" s="10"/>
      <c r="C34" s="10"/>
      <c r="D34" s="10"/>
      <c r="E34" s="10"/>
      <c r="F34" s="10"/>
      <c r="G34" s="10"/>
      <c r="H34" s="10"/>
      <c r="I34" s="10"/>
    </row>
    <row r="35" spans="1:9" x14ac:dyDescent="0.25">
      <c r="A35" s="10"/>
      <c r="B35" s="10"/>
      <c r="C35" s="10"/>
      <c r="D35" s="10"/>
      <c r="E35" s="10"/>
      <c r="F35" s="10"/>
      <c r="G35" s="10"/>
      <c r="H35" s="10"/>
      <c r="I35" s="10"/>
    </row>
    <row r="36" spans="1:9" x14ac:dyDescent="0.25">
      <c r="A36" s="10"/>
      <c r="B36" s="10"/>
      <c r="C36" s="10"/>
      <c r="D36" s="10"/>
      <c r="E36" s="10"/>
      <c r="F36" s="10"/>
      <c r="G36" s="10"/>
      <c r="H36" s="10"/>
      <c r="I36" s="10"/>
    </row>
  </sheetData>
  <mergeCells count="1">
    <mergeCell ref="A3:I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Симонтовка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PK</cp:lastModifiedBy>
  <cp:lastPrinted>2026-05-26T06:30:27Z</cp:lastPrinted>
  <dcterms:created xsi:type="dcterms:W3CDTF">2020-02-28T06:11:42Z</dcterms:created>
  <dcterms:modified xsi:type="dcterms:W3CDTF">2026-05-26T06:32:05Z</dcterms:modified>
</cp:coreProperties>
</file>