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7520" windowHeight="11445"/>
  </bookViews>
  <sheets>
    <sheet name="2024" sheetId="2" r:id="rId1"/>
  </sheets>
  <calcPr calcId="145621"/>
</workbook>
</file>

<file path=xl/calcChain.xml><?xml version="1.0" encoding="utf-8"?>
<calcChain xmlns="http://schemas.openxmlformats.org/spreadsheetml/2006/main">
  <c r="C15" i="2" l="1"/>
  <c r="E24" i="2"/>
  <c r="E16" i="2" l="1"/>
  <c r="D15" i="2"/>
  <c r="E40" i="2" l="1"/>
  <c r="E38" i="2"/>
  <c r="E42" i="2" l="1"/>
  <c r="D29" i="2"/>
  <c r="C29" i="2"/>
  <c r="C7" i="2" l="1"/>
  <c r="E10" i="2" l="1"/>
  <c r="E9" i="2"/>
  <c r="D7" i="2"/>
  <c r="E44" i="2"/>
  <c r="E33" i="2"/>
  <c r="E32" i="2"/>
  <c r="E29" i="2"/>
  <c r="E28" i="2"/>
  <c r="E27" i="2"/>
  <c r="E26" i="2"/>
  <c r="D25" i="2"/>
  <c r="D43" i="2" s="1"/>
  <c r="C25" i="2"/>
  <c r="C43" i="2" s="1"/>
  <c r="E23" i="2"/>
  <c r="E22" i="2"/>
  <c r="E21" i="2"/>
  <c r="E20" i="2"/>
  <c r="E19" i="2"/>
  <c r="E18" i="2"/>
  <c r="E17" i="2"/>
  <c r="C45" i="2" l="1"/>
  <c r="C12" i="2" s="1"/>
  <c r="D45" i="2"/>
  <c r="D12" i="2" s="1"/>
  <c r="D47" i="2" s="1"/>
  <c r="E7" i="2"/>
  <c r="E41" i="2"/>
  <c r="E39" i="2"/>
  <c r="E37" i="2"/>
  <c r="E36" i="2"/>
  <c r="E35" i="2"/>
  <c r="E25" i="2"/>
  <c r="E15" i="2"/>
  <c r="C47" i="2" l="1"/>
  <c r="E12" i="2"/>
  <c r="E45" i="2"/>
  <c r="E43" i="2"/>
</calcChain>
</file>

<file path=xl/sharedStrings.xml><?xml version="1.0" encoding="utf-8"?>
<sst xmlns="http://schemas.openxmlformats.org/spreadsheetml/2006/main" count="51" uniqueCount="51">
  <si>
    <t>Наименование</t>
  </si>
  <si>
    <t>Процент исполнения   к уточненной бюджетной росписи</t>
  </si>
  <si>
    <t>Итого по программам</t>
  </si>
  <si>
    <t>Непрограммая  деятельность</t>
  </si>
  <si>
    <t>Всего расходов</t>
  </si>
  <si>
    <t>ИНФОРМАЦИЯ</t>
  </si>
  <si>
    <t>Исполнено</t>
  </si>
  <si>
    <t>Процент исполнения</t>
  </si>
  <si>
    <t>План</t>
  </si>
  <si>
    <t>ДОХОДЫ, всего</t>
  </si>
  <si>
    <t>Налоговые и неналоговые доходы</t>
  </si>
  <si>
    <t>Безвозмездные поступления</t>
  </si>
  <si>
    <t>Расходы,всего</t>
  </si>
  <si>
    <t>в том числе по программам</t>
  </si>
  <si>
    <t>Дефицит(-),профицит (+)</t>
  </si>
  <si>
    <t>Заместитель главы администрации Мглинского района</t>
  </si>
  <si>
    <t>тел.84833921451</t>
  </si>
  <si>
    <t>исп.Карпеченко В.В.</t>
  </si>
  <si>
    <t>Реализация полномочий  исполнительного -распорядительного  органа Мглинского  района</t>
  </si>
  <si>
    <t>Подпрограмма "Осуществление переданных государственных полномочий Брянской области в сфере защиты прав детей, деятельности по профилактике безнадзорности и правонарушений несорвершеннолетних, организации деятельности административных коммисий"</t>
  </si>
  <si>
    <t>Подпрограмма "Содействие реализации полномочий в сфере безопасности, защита населения и территории Мглинского района от чрезвычайных ситуаций"</t>
  </si>
  <si>
    <t>Подпрограмма "Осуществление полномочий  в сфере  социально-трудовых отношений и охраны труда, организации временного трудоустройства совершеннолетних граждан в возрасте от 14 до 18 лет (включая переданные  государственные полномочия Брянской области)"</t>
  </si>
  <si>
    <t>Подпрограмма "Демографическое развитие Мглинского района"</t>
  </si>
  <si>
    <t>Подпрограмма "Проведение административной реформы в  Мглинском   районе"</t>
  </si>
  <si>
    <t>Подпрограмма "Молодежная политика"</t>
  </si>
  <si>
    <t>Подпрограмма "Развитие физической культуры и спорта"</t>
  </si>
  <si>
    <t>Подпрограмма "Муниципальная поддержка малого и среднего предпринимательства в Мглинском районе"</t>
  </si>
  <si>
    <t>Строительство и архитектура в Мглинском районе"</t>
  </si>
  <si>
    <t>Подпрограмма "Обеспечение жильем молодых семей"</t>
  </si>
  <si>
    <t>Подпрограмма "Модернизация объектов коммунальной инфраструктуры"</t>
  </si>
  <si>
    <t>Подпрограмма "Комплексное развитие систем коммунальной инфраструктуры Мглинского района"</t>
  </si>
  <si>
    <t>Обеспечение правопорядка на территории Мглинского района</t>
  </si>
  <si>
    <t>Подпрограмма "Совершенствование системы профилактики правонарушений и усиление борьбы с преступностью в Мглинском районе"</t>
  </si>
  <si>
    <t>Подпрограмма "Повышение безопасности дорожного  движения в Мглинском районе"</t>
  </si>
  <si>
    <t>Подпрограмма "Комплексные меры противодействия злоупотреблению наркотиками и их незаконному обороту"</t>
  </si>
  <si>
    <t>Подпрограмма "Комплексные меры профилактики проявлений терроризма и экстремизма на территории Мглинского района"</t>
  </si>
  <si>
    <t>Управление муниципальной собственностью Мглинского района</t>
  </si>
  <si>
    <t xml:space="preserve">Развитие образования Мглинского района </t>
  </si>
  <si>
    <t>Развитие культуры и сохранение культурного наследия Мглинского района</t>
  </si>
  <si>
    <t>Управление муниципальными финансами Мглинского района</t>
  </si>
  <si>
    <t>Проведение капитального ремонта многоквартирных домов на территории Мглинского района</t>
  </si>
  <si>
    <t>Подпрограмма "Противодействие коррупции  в Мглинском районе"</t>
  </si>
  <si>
    <t>Энергосбережение и повышение энергетической эффективности в Мглинском районе</t>
  </si>
  <si>
    <t>об исполнении бюджета Мглинского муниципального района Брянской области</t>
  </si>
  <si>
    <t>С.И.Грибахо</t>
  </si>
  <si>
    <t>Подпрограмма "Культура Мглинского района"</t>
  </si>
  <si>
    <t>Подпрограмма "Межбюджетные отношения с муниципальными образованиями"</t>
  </si>
  <si>
    <t>Расходы вне рамок муниципальной программы</t>
  </si>
  <si>
    <t>Кассовое исполнение на  01.01.2025 г.</t>
  </si>
  <si>
    <t>Уточненная бюджетная роспись на 01.01.2025 г.</t>
  </si>
  <si>
    <t>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</si>
</sst>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Fill="1" applyBorder="1" applyAlignment="1">
      <alignment vertical="center" wrapText="1"/>
    </xf>
    <xf numFmtId="4" fontId="2" fillId="0" borderId="1" xfId="0" applyNumberFormat="1" applyFont="1" applyBorder="1"/>
    <xf numFmtId="0" fontId="2" fillId="0" borderId="0" xfId="0" applyFont="1"/>
    <xf numFmtId="164" fontId="2" fillId="0" borderId="1" xfId="0" applyNumberFormat="1" applyFont="1" applyBorder="1"/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wrapText="1"/>
    </xf>
    <xf numFmtId="0" fontId="3" fillId="0" borderId="1" xfId="0" applyFont="1" applyFill="1" applyBorder="1" applyAlignment="1">
      <alignment vertical="center" wrapText="1"/>
    </xf>
    <xf numFmtId="4" fontId="4" fillId="0" borderId="1" xfId="0" applyNumberFormat="1" applyFont="1" applyBorder="1"/>
    <xf numFmtId="164" fontId="4" fillId="0" borderId="1" xfId="0" applyNumberFormat="1" applyFont="1" applyBorder="1"/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Fill="1" applyBorder="1" applyAlignment="1">
      <alignment vertical="center" wrapText="1"/>
    </xf>
    <xf numFmtId="4" fontId="4" fillId="0" borderId="1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4" fontId="2" fillId="0" borderId="0" xfId="0" applyNumberFormat="1" applyFont="1"/>
    <xf numFmtId="4" fontId="4" fillId="0" borderId="0" xfId="0" applyNumberFormat="1" applyFont="1"/>
    <xf numFmtId="164" fontId="4" fillId="0" borderId="0" xfId="0" applyNumberFormat="1" applyFont="1"/>
    <xf numFmtId="164" fontId="2" fillId="0" borderId="0" xfId="0" applyNumberFormat="1" applyFont="1"/>
    <xf numFmtId="0" fontId="5" fillId="0" borderId="0" xfId="0" applyFont="1"/>
    <xf numFmtId="0" fontId="2" fillId="0" borderId="1" xfId="0" applyFont="1" applyBorder="1" applyAlignment="1">
      <alignment vertical="center" wrapText="1"/>
    </xf>
    <xf numFmtId="4" fontId="3" fillId="0" borderId="1" xfId="0" applyNumberFormat="1" applyFont="1" applyBorder="1"/>
    <xf numFmtId="4" fontId="1" fillId="0" borderId="1" xfId="0" applyNumberFormat="1" applyFont="1" applyBorder="1"/>
    <xf numFmtId="4" fontId="1" fillId="0" borderId="0" xfId="0" applyNumberFormat="1" applyFont="1"/>
    <xf numFmtId="0" fontId="6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4" fontId="3" fillId="0" borderId="1" xfId="0" applyNumberFormat="1" applyFont="1" applyFill="1" applyBorder="1"/>
    <xf numFmtId="4" fontId="3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7"/>
  <sheetViews>
    <sheetView tabSelected="1" workbookViewId="0">
      <selection activeCell="D47" sqref="D47"/>
    </sheetView>
  </sheetViews>
  <sheetFormatPr defaultRowHeight="15" x14ac:dyDescent="0.25"/>
  <cols>
    <col min="1" max="1" width="1.5703125" customWidth="1"/>
    <col min="2" max="2" width="55.7109375" customWidth="1"/>
    <col min="3" max="3" width="20.140625" customWidth="1"/>
    <col min="4" max="4" width="21.28515625" customWidth="1"/>
    <col min="5" max="5" width="17.42578125" customWidth="1"/>
  </cols>
  <sheetData>
    <row r="2" spans="2:6" ht="18.75" x14ac:dyDescent="0.3">
      <c r="B2" s="31" t="s">
        <v>5</v>
      </c>
      <c r="C2" s="31"/>
      <c r="D2" s="31"/>
      <c r="E2" s="31"/>
    </row>
    <row r="3" spans="2:6" ht="18.75" x14ac:dyDescent="0.3">
      <c r="B3" s="31" t="s">
        <v>43</v>
      </c>
      <c r="C3" s="31"/>
      <c r="D3" s="31"/>
      <c r="E3" s="31"/>
    </row>
    <row r="4" spans="2:6" ht="18.75" x14ac:dyDescent="0.3">
      <c r="B4" s="31" t="s">
        <v>50</v>
      </c>
      <c r="C4" s="31"/>
      <c r="D4" s="31"/>
      <c r="E4" s="31"/>
    </row>
    <row r="6" spans="2:6" ht="36" customHeight="1" x14ac:dyDescent="0.25">
      <c r="C6" s="20" t="s">
        <v>8</v>
      </c>
      <c r="D6" s="20" t="s">
        <v>6</v>
      </c>
      <c r="E6" s="20" t="s">
        <v>7</v>
      </c>
    </row>
    <row r="7" spans="2:6" ht="18.75" x14ac:dyDescent="0.3">
      <c r="B7" s="19" t="s">
        <v>9</v>
      </c>
      <c r="C7" s="22">
        <f>C9+C10</f>
        <v>582436186.12</v>
      </c>
      <c r="D7" s="22">
        <f>D9+D10</f>
        <v>541224644.38999999</v>
      </c>
      <c r="E7" s="23">
        <f>D7/C7*100</f>
        <v>92.924282056625316</v>
      </c>
    </row>
    <row r="8" spans="2:6" ht="10.5" customHeight="1" x14ac:dyDescent="0.3">
      <c r="B8" s="3"/>
      <c r="C8" s="21"/>
      <c r="D8" s="21"/>
      <c r="E8" s="3"/>
    </row>
    <row r="9" spans="2:6" ht="18.75" x14ac:dyDescent="0.3">
      <c r="B9" s="3" t="s">
        <v>10</v>
      </c>
      <c r="C9" s="29">
        <v>123054268.73999999</v>
      </c>
      <c r="D9" s="29">
        <v>126707447.91</v>
      </c>
      <c r="E9" s="24">
        <f t="shared" ref="E9:E12" si="0">D9/C9*100</f>
        <v>102.96875452384246</v>
      </c>
    </row>
    <row r="10" spans="2:6" ht="18.75" x14ac:dyDescent="0.3">
      <c r="B10" s="3" t="s">
        <v>11</v>
      </c>
      <c r="C10" s="29">
        <v>459381917.38</v>
      </c>
      <c r="D10" s="29">
        <v>414517196.48000002</v>
      </c>
      <c r="E10" s="24">
        <f t="shared" si="0"/>
        <v>90.23367720787148</v>
      </c>
    </row>
    <row r="11" spans="2:6" ht="18.75" x14ac:dyDescent="0.3">
      <c r="B11" s="3"/>
      <c r="C11" s="21"/>
      <c r="D11" s="21"/>
      <c r="E11" s="3"/>
    </row>
    <row r="12" spans="2:6" ht="18.75" x14ac:dyDescent="0.3">
      <c r="B12" s="19" t="s">
        <v>12</v>
      </c>
      <c r="C12" s="22">
        <f>C45</f>
        <v>619650892.89999998</v>
      </c>
      <c r="D12" s="22">
        <f>D45</f>
        <v>554049420.97000003</v>
      </c>
      <c r="E12" s="23">
        <f t="shared" si="0"/>
        <v>89.41315623334593</v>
      </c>
    </row>
    <row r="13" spans="2:6" ht="18.75" x14ac:dyDescent="0.3">
      <c r="B13" s="3" t="s">
        <v>13</v>
      </c>
      <c r="C13" s="3"/>
      <c r="D13" s="3"/>
      <c r="E13" s="3"/>
    </row>
    <row r="14" spans="2:6" ht="115.5" customHeight="1" x14ac:dyDescent="0.25">
      <c r="B14" s="15" t="s">
        <v>0</v>
      </c>
      <c r="C14" s="15" t="s">
        <v>49</v>
      </c>
      <c r="D14" s="15" t="s">
        <v>48</v>
      </c>
      <c r="E14" s="15" t="s">
        <v>1</v>
      </c>
    </row>
    <row r="15" spans="2:6" ht="60.75" customHeight="1" x14ac:dyDescent="0.3">
      <c r="B15" s="7" t="s">
        <v>18</v>
      </c>
      <c r="C15" s="8">
        <f>SUM(C16:C24)</f>
        <v>98074563.230000004</v>
      </c>
      <c r="D15" s="27">
        <f>SUM(D16:D24)</f>
        <v>86511591.059999987</v>
      </c>
      <c r="E15" s="9">
        <f>D15/C15*100</f>
        <v>88.210019204589202</v>
      </c>
      <c r="F15" s="3"/>
    </row>
    <row r="16" spans="2:6" ht="36" customHeight="1" x14ac:dyDescent="0.3">
      <c r="B16" s="1" t="s">
        <v>47</v>
      </c>
      <c r="C16" s="2">
        <v>49353759.890000001</v>
      </c>
      <c r="D16" s="28">
        <v>41796224.549999997</v>
      </c>
      <c r="E16" s="4">
        <f>D16/C16*100</f>
        <v>84.687011978734162</v>
      </c>
      <c r="F16" s="3"/>
    </row>
    <row r="17" spans="2:6" ht="147" customHeight="1" x14ac:dyDescent="0.3">
      <c r="B17" s="1" t="s">
        <v>19</v>
      </c>
      <c r="C17" s="2">
        <v>28648929.34</v>
      </c>
      <c r="D17" s="28">
        <v>24954076.780000001</v>
      </c>
      <c r="E17" s="4">
        <f t="shared" ref="E17:E24" si="1">D17/C17*100</f>
        <v>87.10299950078344</v>
      </c>
      <c r="F17" s="3"/>
    </row>
    <row r="18" spans="2:6" ht="77.25" customHeight="1" x14ac:dyDescent="0.3">
      <c r="B18" s="5" t="s">
        <v>20</v>
      </c>
      <c r="C18" s="2">
        <v>4732659</v>
      </c>
      <c r="D18" s="28">
        <v>4555896.43</v>
      </c>
      <c r="E18" s="4">
        <f t="shared" si="1"/>
        <v>96.265047407810272</v>
      </c>
      <c r="F18" s="3"/>
    </row>
    <row r="19" spans="2:6" ht="131.25" customHeight="1" x14ac:dyDescent="0.3">
      <c r="B19" s="5" t="s">
        <v>21</v>
      </c>
      <c r="C19" s="2">
        <v>398618</v>
      </c>
      <c r="D19" s="28">
        <v>361067.57</v>
      </c>
      <c r="E19" s="4">
        <f t="shared" si="1"/>
        <v>90.579845867472116</v>
      </c>
      <c r="F19" s="3"/>
    </row>
    <row r="20" spans="2:6" ht="42" customHeight="1" x14ac:dyDescent="0.3">
      <c r="B20" s="5" t="s">
        <v>22</v>
      </c>
      <c r="C20" s="2">
        <v>10000</v>
      </c>
      <c r="D20" s="28">
        <v>8758</v>
      </c>
      <c r="E20" s="4">
        <f t="shared" si="1"/>
        <v>87.58</v>
      </c>
      <c r="F20" s="3"/>
    </row>
    <row r="21" spans="2:6" ht="57" customHeight="1" x14ac:dyDescent="0.3">
      <c r="B21" s="6" t="s">
        <v>23</v>
      </c>
      <c r="C21" s="2">
        <v>5793320</v>
      </c>
      <c r="D21" s="28">
        <v>5786048.0800000001</v>
      </c>
      <c r="E21" s="4">
        <f t="shared" si="1"/>
        <v>99.874477501674335</v>
      </c>
      <c r="F21" s="3"/>
    </row>
    <row r="22" spans="2:6" ht="28.5" customHeight="1" x14ac:dyDescent="0.3">
      <c r="B22" s="6" t="s">
        <v>24</v>
      </c>
      <c r="C22" s="2">
        <v>62000</v>
      </c>
      <c r="D22" s="28">
        <v>35235</v>
      </c>
      <c r="E22" s="4">
        <f t="shared" si="1"/>
        <v>56.830645161290327</v>
      </c>
      <c r="F22" s="3"/>
    </row>
    <row r="23" spans="2:6" ht="40.5" customHeight="1" x14ac:dyDescent="0.3">
      <c r="B23" s="5" t="s">
        <v>25</v>
      </c>
      <c r="C23" s="2">
        <v>9065277</v>
      </c>
      <c r="D23" s="28">
        <v>9008628.6500000004</v>
      </c>
      <c r="E23" s="4">
        <f t="shared" si="1"/>
        <v>99.375106243306192</v>
      </c>
      <c r="F23" s="3"/>
    </row>
    <row r="24" spans="2:6" ht="57" customHeight="1" x14ac:dyDescent="0.3">
      <c r="B24" s="5" t="s">
        <v>26</v>
      </c>
      <c r="C24" s="2">
        <v>10000</v>
      </c>
      <c r="D24" s="28">
        <v>5656</v>
      </c>
      <c r="E24" s="4">
        <f t="shared" si="1"/>
        <v>56.56</v>
      </c>
      <c r="F24" s="3"/>
    </row>
    <row r="25" spans="2:6" ht="42" customHeight="1" x14ac:dyDescent="0.3">
      <c r="B25" s="12" t="s">
        <v>27</v>
      </c>
      <c r="C25" s="8">
        <f>C26+C27+C28</f>
        <v>54917730.419999994</v>
      </c>
      <c r="D25" s="27">
        <f>D26+D27+D28</f>
        <v>45082810.479999997</v>
      </c>
      <c r="E25" s="9">
        <f t="shared" ref="E25:E45" si="2">D25/C25*100</f>
        <v>82.091539718075623</v>
      </c>
      <c r="F25" s="3"/>
    </row>
    <row r="26" spans="2:6" ht="42" customHeight="1" x14ac:dyDescent="0.3">
      <c r="B26" s="10" t="s">
        <v>28</v>
      </c>
      <c r="C26" s="2">
        <v>763428.69</v>
      </c>
      <c r="D26" s="28">
        <v>763428.69</v>
      </c>
      <c r="E26" s="9">
        <f t="shared" si="2"/>
        <v>100</v>
      </c>
      <c r="F26" s="3"/>
    </row>
    <row r="27" spans="2:6" ht="56.25" customHeight="1" x14ac:dyDescent="0.3">
      <c r="B27" s="11" t="s">
        <v>29</v>
      </c>
      <c r="C27" s="2">
        <v>8726788</v>
      </c>
      <c r="D27" s="28">
        <v>8647200</v>
      </c>
      <c r="E27" s="9">
        <f t="shared" si="2"/>
        <v>99.088003512861775</v>
      </c>
      <c r="F27" s="3"/>
    </row>
    <row r="28" spans="2:6" ht="56.25" customHeight="1" x14ac:dyDescent="0.3">
      <c r="B28" s="10" t="s">
        <v>30</v>
      </c>
      <c r="C28" s="2">
        <v>45427513.729999997</v>
      </c>
      <c r="D28" s="28">
        <v>35672181.789999999</v>
      </c>
      <c r="E28" s="9">
        <f t="shared" si="2"/>
        <v>78.525498890427613</v>
      </c>
      <c r="F28" s="3"/>
    </row>
    <row r="29" spans="2:6" ht="39" customHeight="1" x14ac:dyDescent="0.3">
      <c r="B29" s="12" t="s">
        <v>31</v>
      </c>
      <c r="C29" s="8">
        <f>C30+C32+C33+C34+C31</f>
        <v>128500</v>
      </c>
      <c r="D29" s="27">
        <f>D30+D32+D33+D34+D31</f>
        <v>44639.27</v>
      </c>
      <c r="E29" s="9">
        <f t="shared" si="2"/>
        <v>34.738731517509727</v>
      </c>
      <c r="F29" s="3"/>
    </row>
    <row r="30" spans="2:6" ht="81.75" customHeight="1" x14ac:dyDescent="0.3">
      <c r="B30" s="10" t="s">
        <v>32</v>
      </c>
      <c r="C30" s="2">
        <v>30000</v>
      </c>
      <c r="D30" s="28">
        <v>24950</v>
      </c>
      <c r="E30" s="4">
        <v>0</v>
      </c>
      <c r="F30" s="3"/>
    </row>
    <row r="31" spans="2:6" ht="47.25" customHeight="1" x14ac:dyDescent="0.3">
      <c r="B31" s="10" t="s">
        <v>41</v>
      </c>
      <c r="C31" s="2">
        <v>10000</v>
      </c>
      <c r="D31" s="28">
        <v>0</v>
      </c>
      <c r="E31" s="4">
        <v>0</v>
      </c>
      <c r="F31" s="3"/>
    </row>
    <row r="32" spans="2:6" ht="45.75" customHeight="1" x14ac:dyDescent="0.3">
      <c r="B32" s="11" t="s">
        <v>33</v>
      </c>
      <c r="C32" s="2">
        <v>50000</v>
      </c>
      <c r="D32" s="28">
        <v>15667</v>
      </c>
      <c r="E32" s="4">
        <f t="shared" si="2"/>
        <v>31.334</v>
      </c>
      <c r="F32" s="3"/>
    </row>
    <row r="33" spans="2:6" ht="65.25" customHeight="1" x14ac:dyDescent="0.3">
      <c r="B33" s="13" t="s">
        <v>34</v>
      </c>
      <c r="C33" s="2">
        <v>28500</v>
      </c>
      <c r="D33" s="28">
        <v>4022.27</v>
      </c>
      <c r="E33" s="4">
        <f t="shared" si="2"/>
        <v>14.113228070175438</v>
      </c>
      <c r="F33" s="3"/>
    </row>
    <row r="34" spans="2:6" ht="73.5" customHeight="1" x14ac:dyDescent="0.3">
      <c r="B34" s="14" t="s">
        <v>35</v>
      </c>
      <c r="C34" s="2">
        <v>10000</v>
      </c>
      <c r="D34" s="28">
        <v>0</v>
      </c>
      <c r="E34" s="4">
        <v>0</v>
      </c>
      <c r="F34" s="3"/>
    </row>
    <row r="35" spans="2:6" ht="50.25" customHeight="1" x14ac:dyDescent="0.3">
      <c r="B35" s="12" t="s">
        <v>36</v>
      </c>
      <c r="C35" s="8">
        <v>2253840.8199999998</v>
      </c>
      <c r="D35" s="27">
        <v>2141954.2999999998</v>
      </c>
      <c r="E35" s="9">
        <f t="shared" si="2"/>
        <v>95.035739924170855</v>
      </c>
      <c r="F35" s="3"/>
    </row>
    <row r="36" spans="2:6" ht="36" customHeight="1" x14ac:dyDescent="0.3">
      <c r="B36" s="12" t="s">
        <v>37</v>
      </c>
      <c r="C36" s="8">
        <v>393031997.87</v>
      </c>
      <c r="D36" s="27">
        <v>349844658.88</v>
      </c>
      <c r="E36" s="9">
        <f t="shared" si="2"/>
        <v>89.01174987684216</v>
      </c>
      <c r="F36" s="3"/>
    </row>
    <row r="37" spans="2:6" ht="46.5" customHeight="1" x14ac:dyDescent="0.3">
      <c r="B37" s="12" t="s">
        <v>38</v>
      </c>
      <c r="C37" s="8">
        <v>54934161.289999999</v>
      </c>
      <c r="D37" s="27">
        <v>54364172.509999998</v>
      </c>
      <c r="E37" s="9">
        <f t="shared" si="2"/>
        <v>98.962414704047262</v>
      </c>
      <c r="F37" s="3"/>
    </row>
    <row r="38" spans="2:6" ht="37.5" x14ac:dyDescent="0.3">
      <c r="B38" s="26" t="s">
        <v>45</v>
      </c>
      <c r="C38" s="28">
        <v>210000</v>
      </c>
      <c r="D38" s="28">
        <v>209980</v>
      </c>
      <c r="E38" s="4">
        <f t="shared" si="2"/>
        <v>99.990476190476187</v>
      </c>
      <c r="F38" s="3"/>
    </row>
    <row r="39" spans="2:6" ht="42" customHeight="1" x14ac:dyDescent="0.3">
      <c r="B39" s="12" t="s">
        <v>39</v>
      </c>
      <c r="C39" s="8">
        <v>9216201.7899999991</v>
      </c>
      <c r="D39" s="27">
        <v>9097186.4600000009</v>
      </c>
      <c r="E39" s="9">
        <f t="shared" si="2"/>
        <v>98.708629295322766</v>
      </c>
      <c r="F39" s="3"/>
    </row>
    <row r="40" spans="2:6" ht="42" customHeight="1" x14ac:dyDescent="0.3">
      <c r="B40" s="26" t="s">
        <v>46</v>
      </c>
      <c r="C40" s="2">
        <v>2627100</v>
      </c>
      <c r="D40" s="28">
        <v>2627100</v>
      </c>
      <c r="E40" s="4">
        <f t="shared" si="2"/>
        <v>100</v>
      </c>
      <c r="F40" s="3"/>
    </row>
    <row r="41" spans="2:6" ht="56.25" x14ac:dyDescent="0.3">
      <c r="B41" s="12" t="s">
        <v>40</v>
      </c>
      <c r="C41" s="27">
        <v>107930</v>
      </c>
      <c r="D41" s="27">
        <v>98865.15</v>
      </c>
      <c r="E41" s="9">
        <f t="shared" si="2"/>
        <v>91.60117668859445</v>
      </c>
      <c r="F41" s="3"/>
    </row>
    <row r="42" spans="2:6" ht="57.75" customHeight="1" x14ac:dyDescent="0.3">
      <c r="B42" s="12" t="s">
        <v>42</v>
      </c>
      <c r="C42" s="27">
        <v>50000</v>
      </c>
      <c r="D42" s="27">
        <v>49600</v>
      </c>
      <c r="E42" s="9">
        <f t="shared" si="2"/>
        <v>99.2</v>
      </c>
      <c r="F42" s="3"/>
    </row>
    <row r="43" spans="2:6" ht="18.75" x14ac:dyDescent="0.3">
      <c r="B43" s="16" t="s">
        <v>2</v>
      </c>
      <c r="C43" s="8">
        <f>C15+C25+C29+C35+C36+C37+C39+C41+C42</f>
        <v>612714925.41999996</v>
      </c>
      <c r="D43" s="27">
        <f>D15+D25+D29+D35+D36+D37+D39+D41+D42</f>
        <v>547235478.11000001</v>
      </c>
      <c r="E43" s="9">
        <f t="shared" si="2"/>
        <v>89.313227964029849</v>
      </c>
      <c r="F43" s="3"/>
    </row>
    <row r="44" spans="2:6" ht="26.25" customHeight="1" x14ac:dyDescent="0.3">
      <c r="B44" s="17" t="s">
        <v>3</v>
      </c>
      <c r="C44" s="18">
        <v>6935967.4800000004</v>
      </c>
      <c r="D44" s="33">
        <v>6813942.8600000003</v>
      </c>
      <c r="E44" s="9">
        <f t="shared" si="2"/>
        <v>98.240697922072727</v>
      </c>
    </row>
    <row r="45" spans="2:6" ht="21.75" customHeight="1" x14ac:dyDescent="0.3">
      <c r="B45" s="16" t="s">
        <v>4</v>
      </c>
      <c r="C45" s="8">
        <f>C43+C44</f>
        <v>619650892.89999998</v>
      </c>
      <c r="D45" s="27">
        <f>D43+D44</f>
        <v>554049420.97000003</v>
      </c>
      <c r="E45" s="9">
        <f t="shared" si="2"/>
        <v>89.41315623334593</v>
      </c>
    </row>
    <row r="46" spans="2:6" ht="3.75" customHeight="1" x14ac:dyDescent="0.25">
      <c r="D46" s="30"/>
    </row>
    <row r="47" spans="2:6" ht="23.25" customHeight="1" x14ac:dyDescent="0.3">
      <c r="B47" s="19" t="s">
        <v>14</v>
      </c>
      <c r="C47" s="22">
        <f>C7-C12</f>
        <v>-37214706.779999971</v>
      </c>
      <c r="D47" s="34">
        <f>D7-D12</f>
        <v>-12824776.580000043</v>
      </c>
      <c r="E47" s="19"/>
    </row>
    <row r="49" spans="2:5" ht="1.5" customHeight="1" x14ac:dyDescent="0.25"/>
    <row r="50" spans="2:5" ht="18.75" x14ac:dyDescent="0.3">
      <c r="B50" s="3" t="s">
        <v>15</v>
      </c>
      <c r="C50" s="3"/>
      <c r="D50" s="32" t="s">
        <v>44</v>
      </c>
      <c r="E50" s="32"/>
    </row>
    <row r="51" spans="2:5" ht="9" customHeight="1" x14ac:dyDescent="0.3">
      <c r="B51" s="3"/>
      <c r="C51" s="3"/>
      <c r="D51" s="3"/>
    </row>
    <row r="52" spans="2:5" ht="18.75" x14ac:dyDescent="0.3">
      <c r="B52" s="25" t="s">
        <v>17</v>
      </c>
      <c r="C52" s="3"/>
      <c r="D52" s="3"/>
    </row>
    <row r="53" spans="2:5" ht="18.75" x14ac:dyDescent="0.3">
      <c r="B53" s="25" t="s">
        <v>16</v>
      </c>
      <c r="C53" s="3"/>
      <c r="D53" s="3"/>
    </row>
    <row r="54" spans="2:5" ht="18.75" x14ac:dyDescent="0.3">
      <c r="B54" s="3"/>
      <c r="C54" s="3"/>
      <c r="D54" s="3"/>
    </row>
    <row r="55" spans="2:5" ht="18.75" x14ac:dyDescent="0.3">
      <c r="B55" s="3"/>
      <c r="C55" s="3"/>
      <c r="D55" s="3"/>
    </row>
    <row r="56" spans="2:5" ht="18.75" x14ac:dyDescent="0.3">
      <c r="B56" s="3"/>
      <c r="C56" s="3"/>
      <c r="D56" s="3"/>
    </row>
    <row r="57" spans="2:5" ht="18.75" x14ac:dyDescent="0.3">
      <c r="B57" s="3"/>
      <c r="C57" s="3"/>
      <c r="D57" s="3"/>
    </row>
  </sheetData>
  <mergeCells count="4">
    <mergeCell ref="B2:E2"/>
    <mergeCell ref="B3:E3"/>
    <mergeCell ref="B4:E4"/>
    <mergeCell ref="D50:E50"/>
  </mergeCells>
  <pageMargins left="0.70866141732283472" right="0.70866141732283472" top="0.35433070866141736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2020-03-31T09:44:40Z</cp:lastPrinted>
  <dcterms:created xsi:type="dcterms:W3CDTF">2018-03-27T08:32:03Z</dcterms:created>
  <dcterms:modified xsi:type="dcterms:W3CDTF">2025-03-03T13:13:46Z</dcterms:modified>
</cp:coreProperties>
</file>