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data" sheetId="1" r:id="rId1"/>
  </sheets>
  <calcPr calcId="125725" iterateDelta="1E-4"/>
</workbook>
</file>

<file path=xl/calcChain.xml><?xml version="1.0" encoding="utf-8"?>
<calcChain xmlns="http://schemas.openxmlformats.org/spreadsheetml/2006/main">
  <c r="K29" i="1"/>
  <c r="J29"/>
  <c r="G29"/>
  <c r="E29"/>
  <c r="I28"/>
  <c r="K18"/>
  <c r="J18"/>
  <c r="G18"/>
  <c r="E18"/>
  <c r="K14"/>
  <c r="J14"/>
  <c r="G14"/>
  <c r="E14"/>
  <c r="K12"/>
  <c r="J12"/>
  <c r="G12"/>
  <c r="E12"/>
  <c r="K10"/>
  <c r="J10"/>
  <c r="E10"/>
  <c r="K4"/>
  <c r="J4"/>
  <c r="E4"/>
  <c r="D18"/>
  <c r="D14"/>
  <c r="D12"/>
  <c r="D10"/>
  <c r="D4"/>
  <c r="I29" l="1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F28" l="1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D29" l="1"/>
  <c r="H29" l="1"/>
  <c r="F29"/>
</calcChain>
</file>

<file path=xl/sharedStrings.xml><?xml version="1.0" encoding="utf-8"?>
<sst xmlns="http://schemas.openxmlformats.org/spreadsheetml/2006/main" count="88" uniqueCount="52">
  <si>
    <t>Сведения о расходах бюджета по разделам и подразделам классификации расходов</t>
  </si>
  <si>
    <t>рублей</t>
  </si>
  <si>
    <t>Наименование</t>
  </si>
  <si>
    <t>2017 год (кассовое исполнение)</t>
  </si>
  <si>
    <t>2018 год (оценка исполнения)</t>
  </si>
  <si>
    <t>Темп к отчетному году</t>
  </si>
  <si>
    <t>2019 год (план)</t>
  </si>
  <si>
    <t>Темп к ожидаемой оценке исполнения</t>
  </si>
  <si>
    <t>2020 год (план)</t>
  </si>
  <si>
    <t>2021 год (план)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</si>
  <si>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</si>
  <si>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</si>
  <si>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</si>
  <si>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</si>
  <si>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</si>
  <si>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</si>
  <si>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</si>
  <si>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</si>
  <si>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</si>
  <si>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</si>
  <si>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</si>
  <si>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</si>
  <si>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</si>
  <si>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</si>
  <si>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</si>
  <si>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</si>
  <si>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</si>
  <si>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</si>
  <si>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</si>
  <si>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</si>
  <si>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</si>
  <si>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</si>
  <si>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</si>
  <si>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</si>
  <si>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</si>
  <si>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</si>
  <si>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</si>
  <si>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</si>
  <si>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</si>
  <si>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</si>
  <si>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</si>
  <si>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</si>
  <si>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</si>
  <si>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10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</si>
  <si>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</si>
  <si>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</si>
  <si>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</si>
  <si>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</si>
  <si>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99</t>
  </si>
  <si>
    <t>ИТОГО:</t>
  </si>
  <si>
    <t>ПР</t>
  </si>
  <si>
    <t>РЗ</t>
  </si>
</sst>
</file>

<file path=xl/styles.xml><?xml version="1.0" encoding="utf-8"?>
<styleSheet xmlns="http://schemas.openxmlformats.org/spreadsheetml/2006/main">
  <numFmts count="4">
    <numFmt numFmtId="164" formatCode="[$-419]#,##0.00"/>
    <numFmt numFmtId="165" formatCode="0.0%"/>
    <numFmt numFmtId="166" formatCode="[$-419]General"/>
    <numFmt numFmtId="167" formatCode="[$-419]0%"/>
  </numFmts>
  <fonts count="14">
    <font>
      <sz val="11"/>
      <color theme="1"/>
      <name val="Arial"/>
      <family val="2"/>
      <charset val="204"/>
    </font>
    <font>
      <sz val="11"/>
      <color rgb="FF2F2B2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4"/>
      <color rgb="FF2F2B20"/>
      <name val="Times New Roman"/>
      <family val="1"/>
      <charset val="204"/>
    </font>
    <font>
      <sz val="12"/>
      <color rgb="FF2F2B20"/>
      <name val="Calibri"/>
      <family val="2"/>
      <charset val="204"/>
    </font>
    <font>
      <sz val="14"/>
      <color rgb="FF2F2B2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2F2B20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2F2B2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F2B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6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3" fillId="0" borderId="0"/>
  </cellStyleXfs>
  <cellXfs count="23">
    <xf numFmtId="0" fontId="0" fillId="0" borderId="0" xfId="0"/>
    <xf numFmtId="166" fontId="4" fillId="0" borderId="1" xfId="1" applyFont="1" applyBorder="1" applyAlignment="1">
      <alignment horizontal="center" vertical="center"/>
    </xf>
    <xf numFmtId="166" fontId="5" fillId="0" borderId="0" xfId="1" applyFont="1" applyBorder="1" applyAlignment="1">
      <alignment horizontal="center" vertical="center"/>
    </xf>
    <xf numFmtId="166" fontId="6" fillId="0" borderId="1" xfId="1" applyFont="1" applyBorder="1" applyAlignment="1">
      <alignment horizontal="center" vertical="center"/>
    </xf>
    <xf numFmtId="166" fontId="7" fillId="0" borderId="2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6" fontId="8" fillId="0" borderId="2" xfId="1" applyFont="1" applyFill="1" applyBorder="1" applyAlignment="1">
      <alignment horizontal="left" vertical="center" wrapText="1"/>
    </xf>
    <xf numFmtId="166" fontId="8" fillId="0" borderId="2" xfId="1" applyFont="1" applyFill="1" applyBorder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166" fontId="4" fillId="0" borderId="2" xfId="1" applyFont="1" applyBorder="1" applyAlignment="1">
      <alignment horizontal="left" vertical="center"/>
    </xf>
    <xf numFmtId="166" fontId="4" fillId="0" borderId="2" xfId="1" applyFont="1" applyBorder="1" applyAlignment="1">
      <alignment horizontal="center" vertical="center"/>
    </xf>
    <xf numFmtId="166" fontId="9" fillId="0" borderId="0" xfId="1" applyFont="1" applyBorder="1" applyAlignment="1">
      <alignment horizontal="center" vertical="center"/>
    </xf>
    <xf numFmtId="166" fontId="6" fillId="0" borderId="0" xfId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vertical="center"/>
    </xf>
    <xf numFmtId="165" fontId="11" fillId="0" borderId="2" xfId="2" applyNumberFormat="1" applyFont="1" applyFill="1" applyBorder="1" applyAlignment="1" applyProtection="1">
      <alignment horizontal="center" vertical="center"/>
    </xf>
    <xf numFmtId="164" fontId="11" fillId="0" borderId="2" xfId="1" applyNumberFormat="1" applyFont="1" applyBorder="1" applyAlignment="1">
      <alignment horizontal="right" vertical="center"/>
    </xf>
    <xf numFmtId="164" fontId="12" fillId="0" borderId="2" xfId="1" applyNumberFormat="1" applyFont="1" applyFill="1" applyBorder="1" applyAlignment="1">
      <alignment vertical="center" wrapText="1"/>
    </xf>
    <xf numFmtId="164" fontId="13" fillId="0" borderId="2" xfId="1" applyNumberFormat="1" applyFont="1" applyBorder="1" applyAlignment="1">
      <alignment horizontal="right" vertical="center"/>
    </xf>
    <xf numFmtId="164" fontId="13" fillId="0" borderId="2" xfId="1" applyNumberFormat="1" applyFont="1" applyBorder="1" applyAlignment="1">
      <alignment vertical="center"/>
    </xf>
    <xf numFmtId="166" fontId="4" fillId="0" borderId="1" xfId="1" applyFont="1" applyFill="1" applyBorder="1" applyAlignment="1">
      <alignment horizontal="center" vertical="center"/>
    </xf>
  </cellXfs>
  <cellStyles count="7">
    <cellStyle name="Excel Built-in Normal" xfId="1"/>
    <cellStyle name="Excel Built-in Percent" xfId="2"/>
    <cellStyle name="Heading" xfId="3"/>
    <cellStyle name="Heading1" xfId="4"/>
    <cellStyle name="Result" xfId="5"/>
    <cellStyle name="Result2" xfId="6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2"/>
  <sheetViews>
    <sheetView tabSelected="1" workbookViewId="0">
      <selection activeCell="L2" sqref="L2"/>
    </sheetView>
  </sheetViews>
  <sheetFormatPr defaultRowHeight="15.75"/>
  <cols>
    <col min="1" max="1" width="28" style="2" customWidth="1"/>
    <col min="2" max="3" width="4.375" style="2" customWidth="1"/>
    <col min="4" max="4" width="13.5" style="2" customWidth="1"/>
    <col min="5" max="5" width="13.75" style="15" customWidth="1"/>
    <col min="6" max="6" width="9.375" style="15" customWidth="1"/>
    <col min="7" max="7" width="12.375" style="15" customWidth="1"/>
    <col min="8" max="8" width="8.375" style="15" customWidth="1"/>
    <col min="9" max="9" width="7.875" style="15" customWidth="1"/>
    <col min="10" max="10" width="12.75" style="15" customWidth="1"/>
    <col min="11" max="11" width="12.875" style="15" customWidth="1"/>
    <col min="12" max="13" width="8.5" style="2" customWidth="1"/>
    <col min="14" max="14" width="31.25" style="2" customWidth="1"/>
    <col min="15" max="1024" width="8.5" style="2" customWidth="1"/>
  </cols>
  <sheetData>
    <row r="1" spans="1:11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8.75">
      <c r="A2" s="1"/>
      <c r="B2" s="1"/>
      <c r="C2" s="1"/>
      <c r="D2" s="1"/>
      <c r="E2" s="1"/>
      <c r="F2" s="1"/>
      <c r="G2" s="1"/>
      <c r="H2" s="1"/>
      <c r="I2" s="1"/>
      <c r="J2" s="1"/>
      <c r="K2" s="3" t="s">
        <v>1</v>
      </c>
    </row>
    <row r="3" spans="1:11" ht="150">
      <c r="A3" s="4" t="s">
        <v>2</v>
      </c>
      <c r="B3" s="4" t="s">
        <v>51</v>
      </c>
      <c r="C3" s="4" t="s">
        <v>50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5</v>
      </c>
      <c r="I3" s="5" t="s">
        <v>7</v>
      </c>
      <c r="J3" s="5" t="s">
        <v>8</v>
      </c>
      <c r="K3" s="5" t="s">
        <v>9</v>
      </c>
    </row>
    <row r="4" spans="1:11" ht="37.5">
      <c r="A4" s="6" t="s">
        <v>10</v>
      </c>
      <c r="B4" s="7" t="s">
        <v>11</v>
      </c>
      <c r="C4" s="7" t="s">
        <v>12</v>
      </c>
      <c r="D4" s="16">
        <f>D5+D6+D7+D8+D9</f>
        <v>19635</v>
      </c>
      <c r="E4" s="16">
        <f>E5+E6+E7+E8+E9</f>
        <v>21800</v>
      </c>
      <c r="F4" s="17">
        <f>IFERROR(E4/D4,"-")</f>
        <v>1.1102622867328749</v>
      </c>
      <c r="G4" s="18">
        <v>37888</v>
      </c>
      <c r="H4" s="17">
        <f>IFERROR(G4/D4,"-")</f>
        <v>1.9296154825566589</v>
      </c>
      <c r="I4" s="17">
        <f>IFERROR(G4/E4,"=")</f>
        <v>1.7379816513761468</v>
      </c>
      <c r="J4" s="16">
        <f>J5+J6+J7+J8+J9</f>
        <v>22200</v>
      </c>
      <c r="K4" s="16">
        <f>K5+K6+K7+K8+K9</f>
        <v>22200</v>
      </c>
    </row>
    <row r="5" spans="1:11" ht="150">
      <c r="A5" s="8" t="s">
        <v>13</v>
      </c>
      <c r="B5" s="4" t="s">
        <v>11</v>
      </c>
      <c r="C5" s="4" t="s">
        <v>14</v>
      </c>
      <c r="D5" s="19">
        <v>0</v>
      </c>
      <c r="E5" s="20">
        <v>200</v>
      </c>
      <c r="F5" s="17" t="str">
        <f t="shared" ref="F5:F29" si="0">IFERROR(E5/D5,"-")</f>
        <v>-</v>
      </c>
      <c r="G5" s="20">
        <v>600</v>
      </c>
      <c r="H5" s="17" t="str">
        <f t="shared" ref="H5:H29" si="1">IFERROR(G5/D5,"-")</f>
        <v>-</v>
      </c>
      <c r="I5" s="17">
        <f t="shared" ref="I5:I29" si="2">IFERROR(G5/E5,"=")</f>
        <v>3</v>
      </c>
      <c r="J5" s="21">
        <v>600</v>
      </c>
      <c r="K5" s="21">
        <v>600</v>
      </c>
    </row>
    <row r="6" spans="1:11" ht="131.25">
      <c r="A6" s="8" t="s">
        <v>15</v>
      </c>
      <c r="B6" s="4" t="s">
        <v>11</v>
      </c>
      <c r="C6" s="4" t="s">
        <v>16</v>
      </c>
      <c r="D6" s="19">
        <v>2435</v>
      </c>
      <c r="E6" s="20">
        <v>2400</v>
      </c>
      <c r="F6" s="17">
        <f t="shared" si="0"/>
        <v>0.98562628336755642</v>
      </c>
      <c r="G6" s="20">
        <v>2400</v>
      </c>
      <c r="H6" s="17">
        <f t="shared" si="1"/>
        <v>0.98562628336755642</v>
      </c>
      <c r="I6" s="17">
        <f t="shared" si="2"/>
        <v>1</v>
      </c>
      <c r="J6" s="21">
        <v>2400</v>
      </c>
      <c r="K6" s="21">
        <v>2400</v>
      </c>
    </row>
    <row r="7" spans="1:11" ht="37.5">
      <c r="A7" s="8" t="s">
        <v>17</v>
      </c>
      <c r="B7" s="4" t="s">
        <v>11</v>
      </c>
      <c r="C7" s="4" t="s">
        <v>18</v>
      </c>
      <c r="D7" s="19">
        <v>0</v>
      </c>
      <c r="E7" s="20">
        <v>0</v>
      </c>
      <c r="F7" s="17" t="str">
        <f t="shared" si="0"/>
        <v>-</v>
      </c>
      <c r="G7" s="20">
        <v>15688</v>
      </c>
      <c r="H7" s="17" t="str">
        <f t="shared" si="1"/>
        <v>-</v>
      </c>
      <c r="I7" s="17" t="str">
        <f t="shared" si="2"/>
        <v>=</v>
      </c>
      <c r="J7" s="21">
        <v>0</v>
      </c>
      <c r="K7" s="21">
        <v>0</v>
      </c>
    </row>
    <row r="8" spans="1:11" ht="18.75">
      <c r="A8" s="8" t="s">
        <v>19</v>
      </c>
      <c r="B8" s="4" t="s">
        <v>11</v>
      </c>
      <c r="C8" s="4" t="s">
        <v>20</v>
      </c>
      <c r="D8" s="19">
        <v>0</v>
      </c>
      <c r="E8" s="20">
        <v>10000</v>
      </c>
      <c r="F8" s="17" t="str">
        <f t="shared" si="0"/>
        <v>-</v>
      </c>
      <c r="G8" s="20">
        <v>10000</v>
      </c>
      <c r="H8" s="17" t="str">
        <f t="shared" si="1"/>
        <v>-</v>
      </c>
      <c r="I8" s="17">
        <f t="shared" si="2"/>
        <v>1</v>
      </c>
      <c r="J8" s="21">
        <v>10000</v>
      </c>
      <c r="K8" s="21">
        <v>10000</v>
      </c>
    </row>
    <row r="9" spans="1:11" ht="56.25">
      <c r="A9" s="8" t="s">
        <v>21</v>
      </c>
      <c r="B9" s="4" t="s">
        <v>11</v>
      </c>
      <c r="C9" s="4" t="s">
        <v>22</v>
      </c>
      <c r="D9" s="19">
        <v>17200</v>
      </c>
      <c r="E9" s="20">
        <v>9200</v>
      </c>
      <c r="F9" s="17">
        <f t="shared" si="0"/>
        <v>0.53488372093023251</v>
      </c>
      <c r="G9" s="20">
        <v>9200</v>
      </c>
      <c r="H9" s="17">
        <f t="shared" si="1"/>
        <v>0.53488372093023251</v>
      </c>
      <c r="I9" s="17">
        <f t="shared" si="2"/>
        <v>1</v>
      </c>
      <c r="J9" s="21">
        <v>9200</v>
      </c>
      <c r="K9" s="21">
        <v>9200</v>
      </c>
    </row>
    <row r="10" spans="1:11" ht="18.75">
      <c r="A10" s="6" t="s">
        <v>23</v>
      </c>
      <c r="B10" s="7" t="s">
        <v>24</v>
      </c>
      <c r="C10" s="7" t="s">
        <v>12</v>
      </c>
      <c r="D10" s="16">
        <f>D11</f>
        <v>296287</v>
      </c>
      <c r="E10" s="16">
        <f>E11</f>
        <v>363809</v>
      </c>
      <c r="F10" s="17">
        <f t="shared" si="0"/>
        <v>1.2278939001711178</v>
      </c>
      <c r="G10" s="18">
        <v>396526</v>
      </c>
      <c r="H10" s="17">
        <f t="shared" si="1"/>
        <v>1.3383172397033958</v>
      </c>
      <c r="I10" s="17">
        <f t="shared" si="2"/>
        <v>1.0899290561805783</v>
      </c>
      <c r="J10" s="16">
        <f>J11</f>
        <v>396526</v>
      </c>
      <c r="K10" s="16">
        <f>K11</f>
        <v>396526</v>
      </c>
    </row>
    <row r="11" spans="1:11" ht="37.5">
      <c r="A11" s="8" t="s">
        <v>25</v>
      </c>
      <c r="B11" s="4" t="s">
        <v>24</v>
      </c>
      <c r="C11" s="4" t="s">
        <v>26</v>
      </c>
      <c r="D11" s="19">
        <v>296287</v>
      </c>
      <c r="E11" s="20">
        <v>363809</v>
      </c>
      <c r="F11" s="17">
        <f t="shared" si="0"/>
        <v>1.2278939001711178</v>
      </c>
      <c r="G11" s="20">
        <v>396526</v>
      </c>
      <c r="H11" s="17">
        <f t="shared" si="1"/>
        <v>1.3383172397033958</v>
      </c>
      <c r="I11" s="17">
        <f t="shared" si="2"/>
        <v>1.0899290561805783</v>
      </c>
      <c r="J11" s="21">
        <v>396526</v>
      </c>
      <c r="K11" s="21">
        <v>396526</v>
      </c>
    </row>
    <row r="12" spans="1:11" ht="75">
      <c r="A12" s="6" t="s">
        <v>27</v>
      </c>
      <c r="B12" s="7" t="s">
        <v>26</v>
      </c>
      <c r="C12" s="7" t="s">
        <v>12</v>
      </c>
      <c r="D12" s="16">
        <f>D13</f>
        <v>99999</v>
      </c>
      <c r="E12" s="16">
        <f>E13</f>
        <v>157884</v>
      </c>
      <c r="F12" s="17">
        <f t="shared" si="0"/>
        <v>1.5788557885578856</v>
      </c>
      <c r="G12" s="16">
        <f>G13</f>
        <v>162784</v>
      </c>
      <c r="H12" s="17">
        <f t="shared" si="1"/>
        <v>1.6278562785627857</v>
      </c>
      <c r="I12" s="17">
        <f t="shared" si="2"/>
        <v>1.0310354437435079</v>
      </c>
      <c r="J12" s="16">
        <f>J13</f>
        <v>162784</v>
      </c>
      <c r="K12" s="16">
        <f>K13</f>
        <v>162784</v>
      </c>
    </row>
    <row r="13" spans="1:11" ht="112.5">
      <c r="A13" s="8" t="s">
        <v>28</v>
      </c>
      <c r="B13" s="4" t="s">
        <v>26</v>
      </c>
      <c r="C13" s="4" t="s">
        <v>29</v>
      </c>
      <c r="D13" s="19">
        <v>99999</v>
      </c>
      <c r="E13" s="20">
        <v>157884</v>
      </c>
      <c r="F13" s="17">
        <f t="shared" si="0"/>
        <v>1.5788557885578856</v>
      </c>
      <c r="G13" s="20">
        <v>162784</v>
      </c>
      <c r="H13" s="17">
        <f t="shared" si="1"/>
        <v>1.6278562785627857</v>
      </c>
      <c r="I13" s="17">
        <f t="shared" si="2"/>
        <v>1.0310354437435079</v>
      </c>
      <c r="J13" s="21">
        <v>162784</v>
      </c>
      <c r="K13" s="21">
        <v>162784</v>
      </c>
    </row>
    <row r="14" spans="1:11" ht="37.5">
      <c r="A14" s="6" t="s">
        <v>30</v>
      </c>
      <c r="B14" s="7" t="s">
        <v>14</v>
      </c>
      <c r="C14" s="7" t="s">
        <v>12</v>
      </c>
      <c r="D14" s="16">
        <f>D15+D16+D17</f>
        <v>10408462.640000001</v>
      </c>
      <c r="E14" s="16">
        <f>E15+E16+E17</f>
        <v>21815503.5</v>
      </c>
      <c r="F14" s="17">
        <f t="shared" si="0"/>
        <v>2.0959390694416711</v>
      </c>
      <c r="G14" s="16">
        <f>G15+G16+G17</f>
        <v>8704160</v>
      </c>
      <c r="H14" s="17">
        <f t="shared" si="1"/>
        <v>0.83625798555011188</v>
      </c>
      <c r="I14" s="17">
        <f t="shared" si="2"/>
        <v>0.3989896451392928</v>
      </c>
      <c r="J14" s="16">
        <f>J15+J16+J17</f>
        <v>8911930</v>
      </c>
      <c r="K14" s="16">
        <f>K15+K16+K17</f>
        <v>9177620</v>
      </c>
    </row>
    <row r="15" spans="1:11" ht="18.75">
      <c r="A15" s="8" t="s">
        <v>31</v>
      </c>
      <c r="B15" s="4" t="s">
        <v>14</v>
      </c>
      <c r="C15" s="4" t="s">
        <v>16</v>
      </c>
      <c r="D15" s="19">
        <v>113843.88</v>
      </c>
      <c r="E15" s="20">
        <v>728274</v>
      </c>
      <c r="F15" s="17">
        <f t="shared" si="0"/>
        <v>6.3971291210383905</v>
      </c>
      <c r="G15" s="20">
        <v>1530000</v>
      </c>
      <c r="H15" s="17">
        <f t="shared" si="1"/>
        <v>13.439457615112907</v>
      </c>
      <c r="I15" s="17">
        <f t="shared" si="2"/>
        <v>2.1008576442382951</v>
      </c>
      <c r="J15" s="21">
        <v>1530000</v>
      </c>
      <c r="K15" s="21">
        <v>1530000</v>
      </c>
    </row>
    <row r="16" spans="1:11" ht="37.5">
      <c r="A16" s="8" t="s">
        <v>32</v>
      </c>
      <c r="B16" s="4" t="s">
        <v>14</v>
      </c>
      <c r="C16" s="4" t="s">
        <v>29</v>
      </c>
      <c r="D16" s="19">
        <v>10195618.76</v>
      </c>
      <c r="E16" s="20">
        <v>20931229.5</v>
      </c>
      <c r="F16" s="17">
        <f t="shared" si="0"/>
        <v>2.0529631396299877</v>
      </c>
      <c r="G16" s="20">
        <v>6724160</v>
      </c>
      <c r="H16" s="17">
        <f t="shared" si="1"/>
        <v>0.65951465607762683</v>
      </c>
      <c r="I16" s="17">
        <f t="shared" si="2"/>
        <v>0.32125012054356389</v>
      </c>
      <c r="J16" s="21">
        <v>6931930</v>
      </c>
      <c r="K16" s="21">
        <v>7197620</v>
      </c>
    </row>
    <row r="17" spans="1:11" ht="56.25">
      <c r="A17" s="8" t="s">
        <v>33</v>
      </c>
      <c r="B17" s="4" t="s">
        <v>14</v>
      </c>
      <c r="C17" s="4" t="s">
        <v>34</v>
      </c>
      <c r="D17" s="19">
        <v>99000</v>
      </c>
      <c r="E17" s="20">
        <v>156000</v>
      </c>
      <c r="F17" s="17">
        <f t="shared" si="0"/>
        <v>1.5757575757575757</v>
      </c>
      <c r="G17" s="20">
        <v>450000</v>
      </c>
      <c r="H17" s="17">
        <f t="shared" si="1"/>
        <v>4.5454545454545459</v>
      </c>
      <c r="I17" s="17">
        <f t="shared" si="2"/>
        <v>2.8846153846153846</v>
      </c>
      <c r="J17" s="21">
        <v>450000</v>
      </c>
      <c r="K17" s="21">
        <v>450000</v>
      </c>
    </row>
    <row r="18" spans="1:11" ht="56.25">
      <c r="A18" s="6" t="s">
        <v>35</v>
      </c>
      <c r="B18" s="7" t="s">
        <v>36</v>
      </c>
      <c r="C18" s="7" t="s">
        <v>12</v>
      </c>
      <c r="D18" s="16">
        <f>D19+D20+D21</f>
        <v>13414771.779999999</v>
      </c>
      <c r="E18" s="16">
        <f>E19+E20+E21</f>
        <v>16390932</v>
      </c>
      <c r="F18" s="17">
        <f t="shared" si="0"/>
        <v>1.2218569401558617</v>
      </c>
      <c r="G18" s="16">
        <f>G19+G20+G21</f>
        <v>16212384</v>
      </c>
      <c r="H18" s="17">
        <f t="shared" si="1"/>
        <v>1.2085471348957977</v>
      </c>
      <c r="I18" s="17">
        <f t="shared" si="2"/>
        <v>0.9891069037440946</v>
      </c>
      <c r="J18" s="16">
        <f>J19+J20+J21</f>
        <v>16111181</v>
      </c>
      <c r="K18" s="16">
        <f>K19+K20+K21</f>
        <v>16291117</v>
      </c>
    </row>
    <row r="19" spans="1:11" ht="18.75">
      <c r="A19" s="8" t="s">
        <v>37</v>
      </c>
      <c r="B19" s="4" t="s">
        <v>36</v>
      </c>
      <c r="C19" s="4" t="s">
        <v>11</v>
      </c>
      <c r="D19" s="19">
        <v>100140.25</v>
      </c>
      <c r="E19" s="20">
        <v>86124</v>
      </c>
      <c r="F19" s="17">
        <f t="shared" si="0"/>
        <v>0.8600338025918649</v>
      </c>
      <c r="G19" s="20">
        <v>82757</v>
      </c>
      <c r="H19" s="17">
        <f t="shared" si="1"/>
        <v>0.82641095863052072</v>
      </c>
      <c r="I19" s="17">
        <f t="shared" si="2"/>
        <v>0.960905206446519</v>
      </c>
      <c r="J19" s="21">
        <v>82757</v>
      </c>
      <c r="K19" s="21">
        <v>82757</v>
      </c>
    </row>
    <row r="20" spans="1:11" ht="18.75">
      <c r="A20" s="8" t="s">
        <v>38</v>
      </c>
      <c r="B20" s="4" t="s">
        <v>36</v>
      </c>
      <c r="C20" s="4" t="s">
        <v>24</v>
      </c>
      <c r="D20" s="19">
        <v>830021.84</v>
      </c>
      <c r="E20" s="20">
        <v>1206075</v>
      </c>
      <c r="F20" s="17">
        <f t="shared" si="0"/>
        <v>1.4530641747932802</v>
      </c>
      <c r="G20" s="20">
        <v>1375658</v>
      </c>
      <c r="H20" s="17">
        <f t="shared" si="1"/>
        <v>1.657375666163194</v>
      </c>
      <c r="I20" s="17">
        <f t="shared" si="2"/>
        <v>1.1406073419978029</v>
      </c>
      <c r="J20" s="21">
        <v>1375658</v>
      </c>
      <c r="K20" s="21">
        <v>1375658</v>
      </c>
    </row>
    <row r="21" spans="1:11" ht="18.75">
      <c r="A21" s="8" t="s">
        <v>39</v>
      </c>
      <c r="B21" s="4" t="s">
        <v>36</v>
      </c>
      <c r="C21" s="4" t="s">
        <v>26</v>
      </c>
      <c r="D21" s="19">
        <v>12484609.689999999</v>
      </c>
      <c r="E21" s="20">
        <v>15098733</v>
      </c>
      <c r="F21" s="17">
        <f t="shared" si="0"/>
        <v>1.2093876680897664</v>
      </c>
      <c r="G21" s="20">
        <v>14753969</v>
      </c>
      <c r="H21" s="17">
        <f t="shared" si="1"/>
        <v>1.1817725476686489</v>
      </c>
      <c r="I21" s="17">
        <f t="shared" si="2"/>
        <v>0.97716603108353528</v>
      </c>
      <c r="J21" s="21">
        <v>14652766</v>
      </c>
      <c r="K21" s="21">
        <v>14832702</v>
      </c>
    </row>
    <row r="22" spans="1:11" ht="18.75">
      <c r="A22" s="6" t="s">
        <v>40</v>
      </c>
      <c r="B22" s="7" t="s">
        <v>18</v>
      </c>
      <c r="C22" s="7" t="s">
        <v>12</v>
      </c>
      <c r="D22" s="16">
        <v>0</v>
      </c>
      <c r="E22" s="18">
        <v>7884</v>
      </c>
      <c r="F22" s="17" t="str">
        <f t="shared" si="0"/>
        <v>-</v>
      </c>
      <c r="G22" s="18">
        <v>7578</v>
      </c>
      <c r="H22" s="17" t="str">
        <f t="shared" si="1"/>
        <v>-</v>
      </c>
      <c r="I22" s="17">
        <f t="shared" si="2"/>
        <v>0.96118721461187218</v>
      </c>
      <c r="J22" s="16">
        <v>7578</v>
      </c>
      <c r="K22" s="16">
        <v>7578</v>
      </c>
    </row>
    <row r="23" spans="1:11" ht="37.5">
      <c r="A23" s="8" t="s">
        <v>41</v>
      </c>
      <c r="B23" s="4" t="s">
        <v>18</v>
      </c>
      <c r="C23" s="4" t="s">
        <v>18</v>
      </c>
      <c r="D23" s="19">
        <v>0</v>
      </c>
      <c r="E23" s="20">
        <v>7884</v>
      </c>
      <c r="F23" s="17" t="str">
        <f t="shared" si="0"/>
        <v>-</v>
      </c>
      <c r="G23" s="20">
        <v>7578</v>
      </c>
      <c r="H23" s="17" t="str">
        <f t="shared" si="1"/>
        <v>-</v>
      </c>
      <c r="I23" s="17">
        <f t="shared" si="2"/>
        <v>0.96118721461187218</v>
      </c>
      <c r="J23" s="21">
        <v>7578</v>
      </c>
      <c r="K23" s="21">
        <v>7578</v>
      </c>
    </row>
    <row r="24" spans="1:11" ht="18.75">
      <c r="A24" s="6" t="s">
        <v>42</v>
      </c>
      <c r="B24" s="7" t="s">
        <v>43</v>
      </c>
      <c r="C24" s="7" t="s">
        <v>12</v>
      </c>
      <c r="D24" s="16">
        <v>0</v>
      </c>
      <c r="E24" s="18">
        <v>29973</v>
      </c>
      <c r="F24" s="17" t="str">
        <f t="shared" si="0"/>
        <v>-</v>
      </c>
      <c r="G24" s="18">
        <v>38448</v>
      </c>
      <c r="H24" s="17" t="str">
        <f t="shared" si="1"/>
        <v>-</v>
      </c>
      <c r="I24" s="17">
        <f t="shared" si="2"/>
        <v>1.282754479031128</v>
      </c>
      <c r="J24" s="16">
        <v>38448</v>
      </c>
      <c r="K24" s="16">
        <v>38448</v>
      </c>
    </row>
    <row r="25" spans="1:11" ht="18.75">
      <c r="A25" s="8" t="s">
        <v>44</v>
      </c>
      <c r="B25" s="4" t="s">
        <v>43</v>
      </c>
      <c r="C25" s="4" t="s">
        <v>11</v>
      </c>
      <c r="D25" s="19">
        <v>0</v>
      </c>
      <c r="E25" s="20">
        <v>29973</v>
      </c>
      <c r="F25" s="17" t="str">
        <f t="shared" si="0"/>
        <v>-</v>
      </c>
      <c r="G25" s="20">
        <v>38448</v>
      </c>
      <c r="H25" s="17" t="str">
        <f t="shared" si="1"/>
        <v>-</v>
      </c>
      <c r="I25" s="17">
        <f t="shared" si="2"/>
        <v>1.282754479031128</v>
      </c>
      <c r="J25" s="21">
        <v>38448</v>
      </c>
      <c r="K25" s="21">
        <v>38448</v>
      </c>
    </row>
    <row r="26" spans="1:11" ht="37.5">
      <c r="A26" s="6" t="s">
        <v>45</v>
      </c>
      <c r="B26" s="7" t="s">
        <v>20</v>
      </c>
      <c r="C26" s="7" t="s">
        <v>12</v>
      </c>
      <c r="D26" s="16">
        <v>0</v>
      </c>
      <c r="E26" s="18">
        <v>7884</v>
      </c>
      <c r="F26" s="17" t="str">
        <f t="shared" si="0"/>
        <v>-</v>
      </c>
      <c r="G26" s="18">
        <v>7578</v>
      </c>
      <c r="H26" s="17" t="str">
        <f t="shared" si="1"/>
        <v>-</v>
      </c>
      <c r="I26" s="17">
        <f t="shared" si="2"/>
        <v>0.96118721461187218</v>
      </c>
      <c r="J26" s="16">
        <v>7578</v>
      </c>
      <c r="K26" s="16">
        <v>7578</v>
      </c>
    </row>
    <row r="27" spans="1:11" ht="18.75">
      <c r="A27" s="8" t="s">
        <v>46</v>
      </c>
      <c r="B27" s="4" t="s">
        <v>20</v>
      </c>
      <c r="C27" s="4" t="s">
        <v>24</v>
      </c>
      <c r="D27" s="19">
        <v>0</v>
      </c>
      <c r="E27" s="20">
        <v>7884</v>
      </c>
      <c r="F27" s="17" t="str">
        <f t="shared" si="0"/>
        <v>-</v>
      </c>
      <c r="G27" s="20">
        <v>7578</v>
      </c>
      <c r="H27" s="17" t="str">
        <f t="shared" si="1"/>
        <v>-</v>
      </c>
      <c r="I27" s="17">
        <f t="shared" si="2"/>
        <v>0.96118721461187218</v>
      </c>
      <c r="J27" s="21">
        <v>7578</v>
      </c>
      <c r="K27" s="21">
        <v>7578</v>
      </c>
    </row>
    <row r="28" spans="1:11" ht="37.5">
      <c r="A28" s="6" t="s">
        <v>47</v>
      </c>
      <c r="B28" s="7" t="s">
        <v>48</v>
      </c>
      <c r="C28" s="7">
        <v>99</v>
      </c>
      <c r="D28" s="16">
        <v>0</v>
      </c>
      <c r="E28" s="18">
        <v>0</v>
      </c>
      <c r="F28" s="17" t="str">
        <f t="shared" si="0"/>
        <v>-</v>
      </c>
      <c r="G28" s="18">
        <v>0</v>
      </c>
      <c r="H28" s="17" t="str">
        <f t="shared" si="1"/>
        <v>-</v>
      </c>
      <c r="I28" s="17" t="str">
        <f t="shared" si="2"/>
        <v>=</v>
      </c>
      <c r="J28" s="16">
        <v>647731</v>
      </c>
      <c r="K28" s="16">
        <v>1350375</v>
      </c>
    </row>
    <row r="29" spans="1:11" s="11" customFormat="1" ht="18.75">
      <c r="A29" s="9" t="s">
        <v>49</v>
      </c>
      <c r="B29" s="10"/>
      <c r="C29" s="10"/>
      <c r="D29" s="16">
        <f>D4+D10+D12+D14+D18+D22+D24+D26</f>
        <v>24239155.420000002</v>
      </c>
      <c r="E29" s="16">
        <f>E4+E10+E12+E14+E18+E22+E24+E26</f>
        <v>38795669.5</v>
      </c>
      <c r="F29" s="17">
        <f t="shared" si="0"/>
        <v>1.6005371815879876</v>
      </c>
      <c r="G29" s="16">
        <f>G4+G10+G12+G14+G18+G22+G24+G26</f>
        <v>25567346</v>
      </c>
      <c r="H29" s="17">
        <f t="shared" si="1"/>
        <v>1.0547952499575992</v>
      </c>
      <c r="I29" s="17">
        <f t="shared" si="2"/>
        <v>0.65902577090466241</v>
      </c>
      <c r="J29" s="16">
        <f>J4+J10+J12+J14+J18+J22+J24+J26+J28</f>
        <v>26305956</v>
      </c>
      <c r="K29" s="16">
        <f>K4+K10+K12+K14+K18+K22+K24+K26+K28</f>
        <v>27454226</v>
      </c>
    </row>
    <row r="30" spans="1:11" ht="18.75">
      <c r="A30" s="12"/>
      <c r="B30" s="12"/>
      <c r="C30" s="12"/>
      <c r="D30" s="12"/>
      <c r="E30" s="13"/>
      <c r="F30" s="13"/>
      <c r="G30" s="13"/>
      <c r="H30" s="13"/>
      <c r="I30" s="13"/>
      <c r="J30" s="13"/>
      <c r="K30" s="13"/>
    </row>
    <row r="31" spans="1:11" ht="18.75">
      <c r="A31" s="12"/>
      <c r="B31" s="12"/>
      <c r="C31" s="12"/>
      <c r="D31" s="12"/>
      <c r="E31" s="14"/>
      <c r="F31" s="13"/>
      <c r="G31" s="13"/>
      <c r="H31" s="13"/>
      <c r="I31" s="13"/>
      <c r="J31" s="13"/>
      <c r="K31" s="13"/>
    </row>
    <row r="32" spans="1:11" ht="18.75">
      <c r="A32" s="12"/>
      <c r="B32" s="12"/>
      <c r="C32" s="12"/>
      <c r="D32" s="12"/>
      <c r="E32" s="13"/>
      <c r="F32" s="13"/>
      <c r="G32" s="13"/>
      <c r="H32" s="13"/>
      <c r="I32" s="13"/>
      <c r="J32" s="13"/>
      <c r="K32" s="13"/>
    </row>
  </sheetData>
  <mergeCells count="1">
    <mergeCell ref="A1:K1"/>
  </mergeCells>
  <pageMargins left="0.31496062992125984" right="0.39370078740157483" top="0.6692913385826772" bottom="0.47244094488188981" header="0.27559055118110237" footer="0.31496062992125984"/>
  <pageSetup paperSize="9" fitToWidth="0" fitToHeight="0" orientation="landscape" r:id="rId1"/>
  <headerFooter alignWithMargins="0">
    <oddFooter>&amp;C&amp;"Calibri,Regular"&amp;K2F2B20&amp;P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2018-11-19T13:46:44Z</cp:lastPrinted>
  <dcterms:created xsi:type="dcterms:W3CDTF">2018-11-16T10:54:21Z</dcterms:created>
  <dcterms:modified xsi:type="dcterms:W3CDTF">2018-11-15T05:57:29Z</dcterms:modified>
</cp:coreProperties>
</file>