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1250"/>
  </bookViews>
  <sheets>
    <sheet name="за 2017 год" sheetId="5" r:id="rId1"/>
  </sheets>
  <calcPr calcId="145621"/>
</workbook>
</file>

<file path=xl/calcChain.xml><?xml version="1.0" encoding="utf-8"?>
<calcChain xmlns="http://schemas.openxmlformats.org/spreadsheetml/2006/main">
  <c r="M49" i="5" l="1"/>
  <c r="M48" i="5"/>
  <c r="M47" i="5"/>
  <c r="M46" i="5"/>
  <c r="M45" i="5"/>
  <c r="M44" i="5"/>
  <c r="M43" i="5"/>
  <c r="M42" i="5"/>
  <c r="M41" i="5"/>
  <c r="M39" i="5"/>
  <c r="M38" i="5"/>
  <c r="M37" i="5"/>
  <c r="M36" i="5"/>
  <c r="M35" i="5"/>
  <c r="M34" i="5"/>
  <c r="M33" i="5"/>
  <c r="M32" i="5"/>
  <c r="M31" i="5"/>
  <c r="M30" i="5"/>
  <c r="M29" i="5"/>
  <c r="M28" i="5"/>
  <c r="M27" i="5"/>
  <c r="M26" i="5"/>
  <c r="M25" i="5"/>
  <c r="M24" i="5"/>
  <c r="M23" i="5"/>
  <c r="M22" i="5"/>
  <c r="M21" i="5"/>
  <c r="M20" i="5"/>
  <c r="M19" i="5"/>
  <c r="M18" i="5"/>
  <c r="M17" i="5"/>
  <c r="M16" i="5"/>
  <c r="M15" i="5"/>
  <c r="M14" i="5"/>
  <c r="M13" i="5"/>
  <c r="M11" i="5"/>
  <c r="M10" i="5"/>
  <c r="M9" i="5"/>
  <c r="M8" i="5"/>
  <c r="M7" i="5"/>
  <c r="L50" i="5"/>
  <c r="L49" i="5"/>
  <c r="L48" i="5"/>
  <c r="L47" i="5"/>
  <c r="L46" i="5"/>
  <c r="L45" i="5"/>
  <c r="L44" i="5"/>
  <c r="L43" i="5"/>
  <c r="L42" i="5"/>
  <c r="L41" i="5"/>
  <c r="L39" i="5"/>
  <c r="L38" i="5"/>
  <c r="L36" i="5"/>
  <c r="L35" i="5"/>
  <c r="L34" i="5"/>
  <c r="L33" i="5"/>
  <c r="L32" i="5"/>
  <c r="L31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F29" i="5"/>
  <c r="G48" i="5" l="1"/>
  <c r="F48" i="5"/>
  <c r="G45" i="5"/>
  <c r="F45" i="5"/>
  <c r="G40" i="5"/>
  <c r="F40" i="5"/>
  <c r="G37" i="5"/>
  <c r="L37" i="5" s="1"/>
  <c r="F37" i="5"/>
  <c r="G31" i="5"/>
  <c r="F31" i="5"/>
  <c r="G25" i="5"/>
  <c r="F25" i="5"/>
  <c r="G20" i="5"/>
  <c r="F20" i="5"/>
  <c r="G17" i="5"/>
  <c r="F17" i="5"/>
  <c r="G15" i="5"/>
  <c r="F15" i="5"/>
  <c r="G7" i="5"/>
  <c r="F7" i="5"/>
  <c r="G51" i="5" l="1"/>
  <c r="F51" i="5"/>
  <c r="H31" i="5"/>
  <c r="H20" i="5" l="1"/>
  <c r="H7" i="5"/>
  <c r="H48" i="5" l="1"/>
  <c r="H17" i="5"/>
  <c r="H45" i="5" l="1"/>
  <c r="H40" i="5"/>
  <c r="H37" i="5"/>
  <c r="H25" i="5"/>
  <c r="H15" i="5"/>
  <c r="M40" i="5" l="1"/>
  <c r="L40" i="5"/>
  <c r="H51" i="5"/>
  <c r="M51" i="5" l="1"/>
  <c r="L51" i="5"/>
</calcChain>
</file>

<file path=xl/sharedStrings.xml><?xml version="1.0" encoding="utf-8"?>
<sst xmlns="http://schemas.openxmlformats.org/spreadsheetml/2006/main" count="148" uniqueCount="88">
  <si>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</si>
  <si>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</si>
  <si>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</si>
  <si>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</si>
  <si>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</si>
  <si>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</si>
  <si>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</si>
  <si>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</si>
  <si>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</si>
  <si>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</si>
  <si>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</si>
  <si>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</si>
  <si>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</si>
  <si>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</si>
  <si>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</si>
  <si>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</si>
  <si>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</si>
  <si>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</si>
  <si>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</si>
  <si>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</si>
  <si>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</si>
  <si>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</si>
  <si>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</si>
  <si>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</si>
  <si>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</si>
  <si>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</si>
  <si>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</si>
  <si>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</si>
  <si>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</si>
  <si>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</si>
  <si>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</si>
  <si>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</si>
  <si>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</si>
  <si>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</si>
  <si>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</si>
  <si>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</si>
  <si>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</si>
  <si>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</si>
  <si>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</si>
  <si>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</si>
  <si>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</si>
  <si>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</si>
  <si>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</si>
  <si>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</si>
  <si>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</si>
  <si>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</si>
  <si>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</si>
  <si>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</si>
  <si>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</si>
  <si>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</si>
  <si>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</si>
  <si>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</si>
  <si>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</si>
  <si>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</si>
  <si>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</si>
  <si>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</si>
  <si>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Культура, кинематография</t>
  </si>
  <si>
    <t>Итого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</si>
  <si>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</si>
  <si>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</si>
  <si>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</si>
  <si>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</si>
  <si>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</si>
  <si>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</si>
  <si>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</si>
  <si>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Обеспечение проведения выборов и референдумов</t>
  </si>
  <si>
    <t>Транспорт</t>
  </si>
  <si>
    <t>08</t>
  </si>
  <si>
    <t xml:space="preserve">Дополнительное образование детей </t>
  </si>
  <si>
    <t>Сведения о фактически произведенных расходах по разделам и подразделам классификации расходов бюджета муниципального района в сравнении с первоначально утвержденным решением о бюджете значениями за 2017 год</t>
  </si>
  <si>
    <t>Бюджетные ассигнования, утвержденные решением о бюджете</t>
  </si>
  <si>
    <t>Бюджетные ассигнования, утвержденные сводной бюджетной росписью с учетом изменений</t>
  </si>
  <si>
    <t>Кассовое исполнение за 2017 год</t>
  </si>
  <si>
    <t>Процент исполнения сводной бюджетной росписи</t>
  </si>
  <si>
    <t>Причина отклонения кассового исполнения от первоначально утвержденного плана</t>
  </si>
  <si>
    <t>Охрана окружающей среды</t>
  </si>
  <si>
    <t>Процент исполнения к первоначально утвержденным ассигнованиям</t>
  </si>
  <si>
    <t>Сбор, удаление отходов и очистка сточных вод</t>
  </si>
  <si>
    <t xml:space="preserve">вакансия инспектора и водителя </t>
  </si>
  <si>
    <t>исполнение принятых решений об использовании ассигнований резервного фонда в соответствии с порядком применения бюджетной классификации подлежит отражению по соответствующим разделам и подразделам классификации расходов, исходя из их отраслевой и ведомственной принадлежности</t>
  </si>
  <si>
    <t>сокращение бюджетных ассигнований связано с направлением средств на первоочередные расходы</t>
  </si>
  <si>
    <t>сокращение бюджетных ассигнований связано с экономией при проведении торгов и направлением средств на первоочередные расходы</t>
  </si>
  <si>
    <t>увеличение бюджетных ассигнований в связи с поступлением средств из областного бюджета</t>
  </si>
  <si>
    <t>перераспределение бюджетных ассигнований в связи с образование ХЭКа при отделе культуры</t>
  </si>
  <si>
    <t>увеличение бюджетных ассигнований в связи с выделением средств из бюджета района поселениям</t>
  </si>
  <si>
    <t>увеличение бюджетных ассигнований в связи с поступлением доходов и остатков на 01.01.2017г.</t>
  </si>
  <si>
    <t>увеличение бюджетных ассигнований в связи с поступлением средств из областного бюджета, уточнение расходов по муниципальным программам</t>
  </si>
  <si>
    <t>увеличение бюджетных ассигнований связано с направлением средств на первоочередные расходы (зарплата)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</si>
</sst>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/>
    <xf numFmtId="4" fontId="4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165" fontId="2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 wrapText="1"/>
    </xf>
    <xf numFmtId="4" fontId="3" fillId="0" borderId="1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0"/>
  <sheetViews>
    <sheetView tabSelected="1" workbookViewId="0">
      <selection activeCell="N38" sqref="N38"/>
    </sheetView>
  </sheetViews>
  <sheetFormatPr defaultRowHeight="15" x14ac:dyDescent="0.25"/>
  <cols>
    <col min="1" max="1" width="2" customWidth="1"/>
    <col min="2" max="2" width="3.140625" hidden="1" customWidth="1"/>
    <col min="3" max="3" width="41.7109375" customWidth="1"/>
    <col min="4" max="4" width="5" customWidth="1"/>
    <col min="5" max="5" width="4" customWidth="1"/>
    <col min="6" max="7" width="18.28515625" customWidth="1"/>
    <col min="8" max="8" width="16.7109375" customWidth="1"/>
    <col min="9" max="11" width="9.140625" hidden="1" customWidth="1"/>
    <col min="12" max="12" width="14.7109375" customWidth="1"/>
    <col min="13" max="13" width="16.5703125" customWidth="1"/>
    <col min="14" max="14" width="39" customWidth="1"/>
  </cols>
  <sheetData>
    <row r="2" spans="3:14" ht="11.25" customHeight="1" x14ac:dyDescent="0.3">
      <c r="C2" s="1"/>
      <c r="D2" s="27"/>
      <c r="E2" s="27"/>
      <c r="F2" s="27"/>
      <c r="G2" s="27"/>
      <c r="H2" s="27"/>
      <c r="I2" s="1"/>
      <c r="J2" s="1"/>
      <c r="K2" s="1"/>
    </row>
    <row r="3" spans="3:14" ht="66.75" customHeight="1" x14ac:dyDescent="0.25">
      <c r="C3" s="31" t="s">
        <v>69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3:14" ht="15.75" customHeight="1" x14ac:dyDescent="0.3">
      <c r="C4" s="1"/>
      <c r="D4" s="1"/>
      <c r="E4" s="1"/>
      <c r="F4" s="1"/>
      <c r="G4" s="1"/>
      <c r="H4" s="3" t="s">
        <v>30</v>
      </c>
      <c r="I4" s="1"/>
      <c r="J4" s="1"/>
      <c r="K4" s="1"/>
    </row>
    <row r="5" spans="3:14" ht="125.25" customHeight="1" x14ac:dyDescent="0.3">
      <c r="C5" s="28" t="s">
        <v>29</v>
      </c>
      <c r="D5" s="29" t="s">
        <v>32</v>
      </c>
      <c r="E5" s="29" t="s">
        <v>31</v>
      </c>
      <c r="F5" s="11" t="s">
        <v>70</v>
      </c>
      <c r="G5" s="11" t="s">
        <v>71</v>
      </c>
      <c r="H5" s="29" t="s">
        <v>72</v>
      </c>
      <c r="I5" s="1"/>
      <c r="J5" s="1"/>
      <c r="K5" s="1"/>
      <c r="L5" s="10" t="s">
        <v>73</v>
      </c>
      <c r="M5" s="10" t="s">
        <v>76</v>
      </c>
      <c r="N5" s="10" t="s">
        <v>74</v>
      </c>
    </row>
    <row r="6" spans="3:14" ht="4.5" hidden="1" customHeight="1" x14ac:dyDescent="0.3">
      <c r="C6" s="28"/>
      <c r="D6" s="30"/>
      <c r="E6" s="30"/>
      <c r="F6" s="12"/>
      <c r="G6" s="12"/>
      <c r="H6" s="30"/>
      <c r="I6" s="1"/>
      <c r="J6" s="1"/>
      <c r="K6" s="1"/>
      <c r="L6" s="13"/>
      <c r="M6" s="13"/>
      <c r="N6" s="13"/>
    </row>
    <row r="7" spans="3:14" ht="21" customHeight="1" x14ac:dyDescent="0.3">
      <c r="C7" s="4" t="s">
        <v>0</v>
      </c>
      <c r="D7" s="7" t="s">
        <v>33</v>
      </c>
      <c r="E7" s="7"/>
      <c r="F7" s="14">
        <f t="shared" ref="F7:G7" si="0">F8+F9+F10+F11+F12+F13+F14</f>
        <v>28310963</v>
      </c>
      <c r="G7" s="14">
        <f t="shared" si="0"/>
        <v>30917969</v>
      </c>
      <c r="H7" s="14">
        <f>H8+H9+H10+H11+H12+H13+H14</f>
        <v>28182536.479999997</v>
      </c>
      <c r="I7" s="15"/>
      <c r="J7" s="15"/>
      <c r="K7" s="15"/>
      <c r="L7" s="16">
        <f>H7/G7*100</f>
        <v>91.152612514748284</v>
      </c>
      <c r="M7" s="16">
        <f>H7/F7*100</f>
        <v>99.546371771246342</v>
      </c>
      <c r="N7" s="13"/>
    </row>
    <row r="8" spans="3:14" ht="62.25" customHeight="1" x14ac:dyDescent="0.3">
      <c r="C8" s="5" t="s">
        <v>59</v>
      </c>
      <c r="D8" s="8" t="s">
        <v>33</v>
      </c>
      <c r="E8" s="8" t="s">
        <v>34</v>
      </c>
      <c r="F8" s="20">
        <v>972292</v>
      </c>
      <c r="G8" s="20">
        <v>972292</v>
      </c>
      <c r="H8" s="20">
        <v>965813.13</v>
      </c>
      <c r="I8" s="25"/>
      <c r="J8" s="25"/>
      <c r="K8" s="25"/>
      <c r="L8" s="26">
        <f t="shared" ref="L8:L51" si="1">H8/G8*100</f>
        <v>99.333649767765237</v>
      </c>
      <c r="M8" s="26">
        <f t="shared" ref="M8:M51" si="2">H8/F8*100</f>
        <v>99.333649767765237</v>
      </c>
      <c r="N8" s="13"/>
    </row>
    <row r="9" spans="3:14" ht="63" customHeight="1" x14ac:dyDescent="0.25">
      <c r="C9" s="5" t="s">
        <v>60</v>
      </c>
      <c r="D9" s="8" t="s">
        <v>42</v>
      </c>
      <c r="E9" s="8" t="s">
        <v>35</v>
      </c>
      <c r="F9" s="20">
        <v>540658</v>
      </c>
      <c r="G9" s="20">
        <v>540658</v>
      </c>
      <c r="H9" s="20">
        <v>323476.3</v>
      </c>
      <c r="I9" s="25"/>
      <c r="J9" s="25"/>
      <c r="K9" s="25"/>
      <c r="L9" s="26">
        <f t="shared" si="1"/>
        <v>59.83011441613737</v>
      </c>
      <c r="M9" s="26">
        <f t="shared" si="2"/>
        <v>59.83011441613737</v>
      </c>
      <c r="N9" s="5" t="s">
        <v>78</v>
      </c>
    </row>
    <row r="10" spans="3:14" ht="60.75" customHeight="1" x14ac:dyDescent="0.3">
      <c r="C10" s="5" t="s">
        <v>61</v>
      </c>
      <c r="D10" s="8" t="s">
        <v>33</v>
      </c>
      <c r="E10" s="8" t="s">
        <v>36</v>
      </c>
      <c r="F10" s="20">
        <v>17122391</v>
      </c>
      <c r="G10" s="20">
        <v>18486983</v>
      </c>
      <c r="H10" s="20">
        <v>17064108.66</v>
      </c>
      <c r="I10" s="25"/>
      <c r="J10" s="25"/>
      <c r="K10" s="25"/>
      <c r="L10" s="26">
        <f t="shared" si="1"/>
        <v>92.303371837362533</v>
      </c>
      <c r="M10" s="26">
        <f t="shared" si="2"/>
        <v>99.659613309846733</v>
      </c>
      <c r="N10" s="13"/>
    </row>
    <row r="11" spans="3:14" ht="69.75" customHeight="1" x14ac:dyDescent="0.3">
      <c r="C11" s="5" t="s">
        <v>8</v>
      </c>
      <c r="D11" s="8" t="s">
        <v>33</v>
      </c>
      <c r="E11" s="8" t="s">
        <v>38</v>
      </c>
      <c r="F11" s="20">
        <v>4437796</v>
      </c>
      <c r="G11" s="20">
        <v>4455326</v>
      </c>
      <c r="H11" s="20">
        <v>4378606.47</v>
      </c>
      <c r="I11" s="25"/>
      <c r="J11" s="25"/>
      <c r="K11" s="25"/>
      <c r="L11" s="26">
        <f t="shared" si="1"/>
        <v>98.278026568650631</v>
      </c>
      <c r="M11" s="26">
        <f t="shared" si="2"/>
        <v>98.666240404020371</v>
      </c>
      <c r="N11" s="13"/>
    </row>
    <row r="12" spans="3:14" ht="37.5" customHeight="1" x14ac:dyDescent="0.3">
      <c r="C12" s="5" t="s">
        <v>65</v>
      </c>
      <c r="D12" s="8" t="s">
        <v>42</v>
      </c>
      <c r="E12" s="8" t="s">
        <v>39</v>
      </c>
      <c r="F12" s="20">
        <v>0</v>
      </c>
      <c r="G12" s="20">
        <v>23538</v>
      </c>
      <c r="H12" s="20">
        <v>23538</v>
      </c>
      <c r="I12" s="25"/>
      <c r="J12" s="25"/>
      <c r="K12" s="25"/>
      <c r="L12" s="26">
        <f t="shared" si="1"/>
        <v>100</v>
      </c>
      <c r="M12" s="26">
        <v>0</v>
      </c>
      <c r="N12" s="13"/>
    </row>
    <row r="13" spans="3:14" ht="149.25" customHeight="1" x14ac:dyDescent="0.25">
      <c r="C13" s="5" t="s">
        <v>9</v>
      </c>
      <c r="D13" s="8" t="s">
        <v>33</v>
      </c>
      <c r="E13" s="8" t="s">
        <v>40</v>
      </c>
      <c r="F13" s="20">
        <v>1000000</v>
      </c>
      <c r="G13" s="20">
        <v>880000</v>
      </c>
      <c r="H13" s="22">
        <v>0</v>
      </c>
      <c r="I13" s="23"/>
      <c r="J13" s="23"/>
      <c r="K13" s="23"/>
      <c r="L13" s="24">
        <f t="shared" si="1"/>
        <v>0</v>
      </c>
      <c r="M13" s="24">
        <f t="shared" si="2"/>
        <v>0</v>
      </c>
      <c r="N13" s="5" t="s">
        <v>79</v>
      </c>
    </row>
    <row r="14" spans="3:14" ht="18.75" x14ac:dyDescent="0.3">
      <c r="C14" s="5" t="s">
        <v>10</v>
      </c>
      <c r="D14" s="8" t="s">
        <v>33</v>
      </c>
      <c r="E14" s="8" t="s">
        <v>41</v>
      </c>
      <c r="F14" s="20">
        <v>4237826</v>
      </c>
      <c r="G14" s="20">
        <v>5559172</v>
      </c>
      <c r="H14" s="18">
        <v>5426993.9199999999</v>
      </c>
      <c r="I14" s="15"/>
      <c r="J14" s="15"/>
      <c r="K14" s="15"/>
      <c r="L14" s="19">
        <f t="shared" si="1"/>
        <v>97.622342320043344</v>
      </c>
      <c r="M14" s="19">
        <f t="shared" si="2"/>
        <v>128.06080098616602</v>
      </c>
      <c r="N14" s="13"/>
    </row>
    <row r="15" spans="3:14" ht="15.75" customHeight="1" x14ac:dyDescent="0.3">
      <c r="C15" s="4" t="s">
        <v>1</v>
      </c>
      <c r="D15" s="7" t="s">
        <v>43</v>
      </c>
      <c r="E15" s="7"/>
      <c r="F15" s="14">
        <f t="shared" ref="F15:H15" si="3">F16</f>
        <v>1303658</v>
      </c>
      <c r="G15" s="14">
        <f t="shared" si="3"/>
        <v>1303658</v>
      </c>
      <c r="H15" s="14">
        <f t="shared" si="3"/>
        <v>1303658</v>
      </c>
      <c r="I15" s="15"/>
      <c r="J15" s="15"/>
      <c r="K15" s="15"/>
      <c r="L15" s="16">
        <f t="shared" si="1"/>
        <v>100</v>
      </c>
      <c r="M15" s="16">
        <f t="shared" si="2"/>
        <v>100</v>
      </c>
      <c r="N15" s="13"/>
    </row>
    <row r="16" spans="3:14" ht="31.5" x14ac:dyDescent="0.3">
      <c r="C16" s="5" t="s">
        <v>11</v>
      </c>
      <c r="D16" s="8" t="s">
        <v>43</v>
      </c>
      <c r="E16" s="8" t="s">
        <v>35</v>
      </c>
      <c r="F16" s="20">
        <v>1303658</v>
      </c>
      <c r="G16" s="20">
        <v>1303658</v>
      </c>
      <c r="H16" s="18">
        <v>1303658</v>
      </c>
      <c r="I16" s="15"/>
      <c r="J16" s="15"/>
      <c r="K16" s="15"/>
      <c r="L16" s="19">
        <f t="shared" si="1"/>
        <v>100</v>
      </c>
      <c r="M16" s="19">
        <f t="shared" si="2"/>
        <v>100</v>
      </c>
      <c r="N16" s="13"/>
    </row>
    <row r="17" spans="3:14" ht="34.5" customHeight="1" x14ac:dyDescent="0.3">
      <c r="C17" s="4" t="s">
        <v>2</v>
      </c>
      <c r="D17" s="7" t="s">
        <v>44</v>
      </c>
      <c r="E17" s="7"/>
      <c r="F17" s="14">
        <f t="shared" ref="F17:G17" si="4">F18+F19</f>
        <v>2141846</v>
      </c>
      <c r="G17" s="14">
        <f t="shared" si="4"/>
        <v>2071746</v>
      </c>
      <c r="H17" s="14">
        <f>H18+H19</f>
        <v>1887488.3</v>
      </c>
      <c r="I17" s="15"/>
      <c r="J17" s="15"/>
      <c r="K17" s="15"/>
      <c r="L17" s="16">
        <f t="shared" si="1"/>
        <v>91.106163593413484</v>
      </c>
      <c r="M17" s="16">
        <f t="shared" si="2"/>
        <v>88.124370286192374</v>
      </c>
      <c r="N17" s="13"/>
    </row>
    <row r="18" spans="3:14" ht="69" customHeight="1" x14ac:dyDescent="0.3">
      <c r="C18" s="5" t="s">
        <v>58</v>
      </c>
      <c r="D18" s="8" t="s">
        <v>44</v>
      </c>
      <c r="E18" s="8" t="s">
        <v>45</v>
      </c>
      <c r="F18" s="17">
        <v>2036846</v>
      </c>
      <c r="G18" s="17">
        <v>2016846</v>
      </c>
      <c r="H18" s="18">
        <v>1835278.33</v>
      </c>
      <c r="I18" s="15"/>
      <c r="J18" s="15"/>
      <c r="K18" s="15"/>
      <c r="L18" s="19">
        <f t="shared" si="1"/>
        <v>90.997445020591556</v>
      </c>
      <c r="M18" s="19">
        <f t="shared" si="2"/>
        <v>90.103931765091716</v>
      </c>
      <c r="N18" s="13"/>
    </row>
    <row r="19" spans="3:14" ht="56.25" customHeight="1" x14ac:dyDescent="0.25">
      <c r="C19" s="5" t="s">
        <v>12</v>
      </c>
      <c r="D19" s="8" t="s">
        <v>44</v>
      </c>
      <c r="E19" s="8" t="s">
        <v>47</v>
      </c>
      <c r="F19" s="20">
        <v>105000</v>
      </c>
      <c r="G19" s="20">
        <v>54900</v>
      </c>
      <c r="H19" s="20">
        <v>52209.97</v>
      </c>
      <c r="I19" s="25"/>
      <c r="J19" s="25"/>
      <c r="K19" s="25"/>
      <c r="L19" s="26">
        <f t="shared" si="1"/>
        <v>95.10012750455374</v>
      </c>
      <c r="M19" s="26">
        <f t="shared" si="2"/>
        <v>49.723780952380956</v>
      </c>
      <c r="N19" s="5" t="s">
        <v>80</v>
      </c>
    </row>
    <row r="20" spans="3:14" ht="18.75" x14ac:dyDescent="0.3">
      <c r="C20" s="4" t="s">
        <v>3</v>
      </c>
      <c r="D20" s="7" t="s">
        <v>48</v>
      </c>
      <c r="E20" s="7"/>
      <c r="F20" s="14">
        <f t="shared" ref="F20:G20" si="5">F21+F22+F23+F24</f>
        <v>13000746.17</v>
      </c>
      <c r="G20" s="14">
        <f t="shared" si="5"/>
        <v>17182449.27</v>
      </c>
      <c r="H20" s="14">
        <f>H21+H22+H23+H24</f>
        <v>13996085.390000001</v>
      </c>
      <c r="I20" s="15"/>
      <c r="J20" s="15"/>
      <c r="K20" s="15"/>
      <c r="L20" s="16">
        <f t="shared" si="1"/>
        <v>81.455706168949462</v>
      </c>
      <c r="M20" s="16">
        <f t="shared" si="2"/>
        <v>107.65601610080509</v>
      </c>
      <c r="N20" s="13"/>
    </row>
    <row r="21" spans="3:14" ht="47.25" customHeight="1" x14ac:dyDescent="0.25">
      <c r="C21" s="5" t="s">
        <v>13</v>
      </c>
      <c r="D21" s="8" t="s">
        <v>48</v>
      </c>
      <c r="E21" s="8" t="s">
        <v>37</v>
      </c>
      <c r="F21" s="20">
        <v>517565.17</v>
      </c>
      <c r="G21" s="20">
        <v>17565.169999999998</v>
      </c>
      <c r="H21" s="20">
        <v>17565.169999999998</v>
      </c>
      <c r="I21" s="25"/>
      <c r="J21" s="25"/>
      <c r="K21" s="25"/>
      <c r="L21" s="26">
        <f t="shared" si="1"/>
        <v>100</v>
      </c>
      <c r="M21" s="26">
        <f t="shared" si="2"/>
        <v>3.3938083584720351</v>
      </c>
      <c r="N21" s="5" t="s">
        <v>80</v>
      </c>
    </row>
    <row r="22" spans="3:14" ht="63" customHeight="1" x14ac:dyDescent="0.25">
      <c r="C22" s="5" t="s">
        <v>66</v>
      </c>
      <c r="D22" s="8" t="s">
        <v>36</v>
      </c>
      <c r="E22" s="8" t="s">
        <v>67</v>
      </c>
      <c r="F22" s="20">
        <v>2274885</v>
      </c>
      <c r="G22" s="20">
        <v>234885</v>
      </c>
      <c r="H22" s="20">
        <v>232930.4</v>
      </c>
      <c r="I22" s="25"/>
      <c r="J22" s="25"/>
      <c r="K22" s="25"/>
      <c r="L22" s="26">
        <f t="shared" si="1"/>
        <v>99.167848095876693</v>
      </c>
      <c r="M22" s="26">
        <f t="shared" si="2"/>
        <v>10.239216487866418</v>
      </c>
      <c r="N22" s="5" t="s">
        <v>81</v>
      </c>
    </row>
    <row r="23" spans="3:14" ht="63" x14ac:dyDescent="0.25">
      <c r="C23" s="5" t="s">
        <v>14</v>
      </c>
      <c r="D23" s="8" t="s">
        <v>48</v>
      </c>
      <c r="E23" s="8" t="s">
        <v>45</v>
      </c>
      <c r="F23" s="20">
        <v>10018000</v>
      </c>
      <c r="G23" s="20">
        <v>16280703.1</v>
      </c>
      <c r="H23" s="22">
        <v>13098102.82</v>
      </c>
      <c r="I23" s="23"/>
      <c r="J23" s="23"/>
      <c r="K23" s="23"/>
      <c r="L23" s="24">
        <f t="shared" si="1"/>
        <v>80.451702482062956</v>
      </c>
      <c r="M23" s="24">
        <f t="shared" si="2"/>
        <v>130.74568596526254</v>
      </c>
      <c r="N23" s="5" t="s">
        <v>85</v>
      </c>
    </row>
    <row r="24" spans="3:14" ht="82.5" customHeight="1" x14ac:dyDescent="0.25">
      <c r="C24" s="5" t="s">
        <v>15</v>
      </c>
      <c r="D24" s="8" t="s">
        <v>48</v>
      </c>
      <c r="E24" s="8" t="s">
        <v>49</v>
      </c>
      <c r="F24" s="20">
        <v>190296</v>
      </c>
      <c r="G24" s="20">
        <v>649296</v>
      </c>
      <c r="H24" s="20">
        <v>647487</v>
      </c>
      <c r="I24" s="25"/>
      <c r="J24" s="25"/>
      <c r="K24" s="25"/>
      <c r="L24" s="26">
        <f t="shared" si="1"/>
        <v>99.721390552228868</v>
      </c>
      <c r="M24" s="26">
        <f t="shared" si="2"/>
        <v>340.25255391600456</v>
      </c>
      <c r="N24" s="5" t="s">
        <v>86</v>
      </c>
    </row>
    <row r="25" spans="3:14" ht="18.75" x14ac:dyDescent="0.3">
      <c r="C25" s="4" t="s">
        <v>4</v>
      </c>
      <c r="D25" s="7" t="s">
        <v>37</v>
      </c>
      <c r="E25" s="7"/>
      <c r="F25" s="14">
        <f t="shared" ref="F25:H25" si="6">F26+F27+F28</f>
        <v>927236</v>
      </c>
      <c r="G25" s="14">
        <f t="shared" si="6"/>
        <v>17945805.82</v>
      </c>
      <c r="H25" s="14">
        <f t="shared" si="6"/>
        <v>17813359.240000002</v>
      </c>
      <c r="I25" s="15"/>
      <c r="J25" s="15"/>
      <c r="K25" s="15"/>
      <c r="L25" s="16">
        <f t="shared" si="1"/>
        <v>99.261963595680996</v>
      </c>
      <c r="M25" s="16">
        <f t="shared" si="2"/>
        <v>1921.1246370934696</v>
      </c>
      <c r="N25" s="13"/>
    </row>
    <row r="26" spans="3:14" ht="18.75" x14ac:dyDescent="0.3">
      <c r="C26" s="5" t="s">
        <v>16</v>
      </c>
      <c r="D26" s="8" t="s">
        <v>37</v>
      </c>
      <c r="E26" s="8" t="s">
        <v>42</v>
      </c>
      <c r="F26" s="20">
        <v>27236</v>
      </c>
      <c r="G26" s="20">
        <v>18492</v>
      </c>
      <c r="H26" s="18">
        <v>17859.599999999999</v>
      </c>
      <c r="I26" s="15"/>
      <c r="J26" s="15"/>
      <c r="K26" s="15"/>
      <c r="L26" s="19">
        <f t="shared" si="1"/>
        <v>96.580142764438676</v>
      </c>
      <c r="M26" s="19">
        <f t="shared" si="2"/>
        <v>65.573505654281092</v>
      </c>
      <c r="N26" s="13"/>
    </row>
    <row r="27" spans="3:14" ht="78.75" x14ac:dyDescent="0.25">
      <c r="C27" s="5" t="s">
        <v>17</v>
      </c>
      <c r="D27" s="8" t="s">
        <v>37</v>
      </c>
      <c r="E27" s="8" t="s">
        <v>34</v>
      </c>
      <c r="F27" s="20">
        <v>850000</v>
      </c>
      <c r="G27" s="20">
        <v>17877313.82</v>
      </c>
      <c r="H27" s="20">
        <v>17747099.640000001</v>
      </c>
      <c r="I27" s="25"/>
      <c r="J27" s="25"/>
      <c r="K27" s="25"/>
      <c r="L27" s="26">
        <f t="shared" si="1"/>
        <v>99.271623347270861</v>
      </c>
      <c r="M27" s="26">
        <f t="shared" si="2"/>
        <v>2087.8940752941176</v>
      </c>
      <c r="N27" s="5" t="s">
        <v>86</v>
      </c>
    </row>
    <row r="28" spans="3:14" ht="18.75" x14ac:dyDescent="0.3">
      <c r="C28" s="5" t="s">
        <v>18</v>
      </c>
      <c r="D28" s="8" t="s">
        <v>37</v>
      </c>
      <c r="E28" s="8" t="s">
        <v>35</v>
      </c>
      <c r="F28" s="20">
        <v>50000</v>
      </c>
      <c r="G28" s="20">
        <v>50000</v>
      </c>
      <c r="H28" s="18">
        <v>48400</v>
      </c>
      <c r="I28" s="15"/>
      <c r="J28" s="15"/>
      <c r="K28" s="15"/>
      <c r="L28" s="19">
        <f t="shared" si="1"/>
        <v>96.8</v>
      </c>
      <c r="M28" s="19">
        <f t="shared" si="2"/>
        <v>96.8</v>
      </c>
      <c r="N28" s="13"/>
    </row>
    <row r="29" spans="3:14" ht="18.75" x14ac:dyDescent="0.3">
      <c r="C29" s="4" t="s">
        <v>75</v>
      </c>
      <c r="D29" s="7" t="s">
        <v>38</v>
      </c>
      <c r="E29" s="7"/>
      <c r="F29" s="21">
        <f>F30</f>
        <v>20000</v>
      </c>
      <c r="G29" s="21">
        <v>0</v>
      </c>
      <c r="H29" s="14">
        <v>0</v>
      </c>
      <c r="I29" s="15"/>
      <c r="J29" s="15"/>
      <c r="K29" s="15"/>
      <c r="L29" s="16">
        <v>0</v>
      </c>
      <c r="M29" s="16">
        <f t="shared" si="2"/>
        <v>0</v>
      </c>
      <c r="N29" s="13"/>
    </row>
    <row r="30" spans="3:14" ht="50.25" customHeight="1" x14ac:dyDescent="0.25">
      <c r="C30" s="5" t="s">
        <v>77</v>
      </c>
      <c r="D30" s="8" t="s">
        <v>38</v>
      </c>
      <c r="E30" s="8" t="s">
        <v>34</v>
      </c>
      <c r="F30" s="20">
        <v>20000</v>
      </c>
      <c r="G30" s="20">
        <v>0</v>
      </c>
      <c r="H30" s="22">
        <v>0</v>
      </c>
      <c r="I30" s="23"/>
      <c r="J30" s="23"/>
      <c r="K30" s="23"/>
      <c r="L30" s="24">
        <v>0</v>
      </c>
      <c r="M30" s="24">
        <f t="shared" si="2"/>
        <v>0</v>
      </c>
      <c r="N30" s="5" t="s">
        <v>80</v>
      </c>
    </row>
    <row r="31" spans="3:14" ht="16.5" customHeight="1" x14ac:dyDescent="0.3">
      <c r="C31" s="4" t="s">
        <v>5</v>
      </c>
      <c r="D31" s="7" t="s">
        <v>39</v>
      </c>
      <c r="E31" s="7"/>
      <c r="F31" s="14">
        <f t="shared" ref="F31:G31" si="7">F32+F33+F34+F35+F36</f>
        <v>157806637</v>
      </c>
      <c r="G31" s="14">
        <f t="shared" si="7"/>
        <v>161251462.37</v>
      </c>
      <c r="H31" s="14">
        <f>H32+H33+H34+H35+H36</f>
        <v>160364838.16</v>
      </c>
      <c r="I31" s="15"/>
      <c r="J31" s="15"/>
      <c r="K31" s="15"/>
      <c r="L31" s="16">
        <f t="shared" si="1"/>
        <v>99.450160515155133</v>
      </c>
      <c r="M31" s="16">
        <f t="shared" si="2"/>
        <v>101.62109858535291</v>
      </c>
      <c r="N31" s="13"/>
    </row>
    <row r="32" spans="3:14" ht="21" customHeight="1" x14ac:dyDescent="0.3">
      <c r="C32" s="5" t="s">
        <v>19</v>
      </c>
      <c r="D32" s="8" t="s">
        <v>39</v>
      </c>
      <c r="E32" s="8" t="s">
        <v>42</v>
      </c>
      <c r="F32" s="20">
        <v>22801374</v>
      </c>
      <c r="G32" s="20">
        <v>24985954</v>
      </c>
      <c r="H32" s="18">
        <v>24763226.039999999</v>
      </c>
      <c r="I32" s="15"/>
      <c r="J32" s="15"/>
      <c r="K32" s="15"/>
      <c r="L32" s="19">
        <f t="shared" si="1"/>
        <v>99.108587328704758</v>
      </c>
      <c r="M32" s="19">
        <f t="shared" si="2"/>
        <v>108.60409570054857</v>
      </c>
      <c r="N32" s="13"/>
    </row>
    <row r="33" spans="3:14" ht="18" customHeight="1" x14ac:dyDescent="0.3">
      <c r="C33" s="5" t="s">
        <v>20</v>
      </c>
      <c r="D33" s="8" t="s">
        <v>39</v>
      </c>
      <c r="E33" s="8" t="s">
        <v>34</v>
      </c>
      <c r="F33" s="20">
        <v>110415749</v>
      </c>
      <c r="G33" s="20">
        <v>110363972.56999999</v>
      </c>
      <c r="H33" s="18">
        <v>110110687.69</v>
      </c>
      <c r="I33" s="15"/>
      <c r="J33" s="15"/>
      <c r="K33" s="15"/>
      <c r="L33" s="19">
        <f t="shared" si="1"/>
        <v>99.770500396006184</v>
      </c>
      <c r="M33" s="19">
        <f t="shared" si="2"/>
        <v>99.723715762685259</v>
      </c>
      <c r="N33" s="13"/>
    </row>
    <row r="34" spans="3:14" ht="57" customHeight="1" x14ac:dyDescent="0.3">
      <c r="C34" s="5" t="s">
        <v>68</v>
      </c>
      <c r="D34" s="8" t="s">
        <v>39</v>
      </c>
      <c r="E34" s="8" t="s">
        <v>35</v>
      </c>
      <c r="F34" s="20">
        <v>4548675</v>
      </c>
      <c r="G34" s="20">
        <v>5428906.7999999998</v>
      </c>
      <c r="H34" s="18">
        <v>5326736.2300000004</v>
      </c>
      <c r="I34" s="15"/>
      <c r="J34" s="15"/>
      <c r="K34" s="15"/>
      <c r="L34" s="19">
        <f t="shared" si="1"/>
        <v>98.118026818953695</v>
      </c>
      <c r="M34" s="19">
        <f t="shared" si="2"/>
        <v>117.1052280059578</v>
      </c>
      <c r="N34" s="5" t="s">
        <v>87</v>
      </c>
    </row>
    <row r="35" spans="3:14" ht="31.5" customHeight="1" x14ac:dyDescent="0.3">
      <c r="C35" s="5" t="s">
        <v>21</v>
      </c>
      <c r="D35" s="8" t="s">
        <v>50</v>
      </c>
      <c r="E35" s="8" t="s">
        <v>39</v>
      </c>
      <c r="F35" s="17">
        <v>503000</v>
      </c>
      <c r="G35" s="17">
        <v>503000</v>
      </c>
      <c r="H35" s="18">
        <v>480774.36</v>
      </c>
      <c r="I35" s="15"/>
      <c r="J35" s="15"/>
      <c r="K35" s="15"/>
      <c r="L35" s="19">
        <f t="shared" si="1"/>
        <v>95.581383697813109</v>
      </c>
      <c r="M35" s="19">
        <f t="shared" si="2"/>
        <v>95.581383697813109</v>
      </c>
      <c r="N35" s="13"/>
    </row>
    <row r="36" spans="3:14" ht="18.75" x14ac:dyDescent="0.3">
      <c r="C36" s="5" t="s">
        <v>22</v>
      </c>
      <c r="D36" s="8" t="s">
        <v>39</v>
      </c>
      <c r="E36" s="8" t="s">
        <v>45</v>
      </c>
      <c r="F36" s="20">
        <v>19537839</v>
      </c>
      <c r="G36" s="20">
        <v>19969629</v>
      </c>
      <c r="H36" s="18">
        <v>19683413.84</v>
      </c>
      <c r="I36" s="15"/>
      <c r="J36" s="15"/>
      <c r="K36" s="15"/>
      <c r="L36" s="19">
        <f t="shared" si="1"/>
        <v>98.566747734772648</v>
      </c>
      <c r="M36" s="19">
        <f t="shared" si="2"/>
        <v>100.74509181900824</v>
      </c>
      <c r="N36" s="13"/>
    </row>
    <row r="37" spans="3:14" ht="15.75" customHeight="1" x14ac:dyDescent="0.3">
      <c r="C37" s="4" t="s">
        <v>56</v>
      </c>
      <c r="D37" s="7" t="s">
        <v>51</v>
      </c>
      <c r="E37" s="7"/>
      <c r="F37" s="14">
        <f t="shared" ref="F37:H37" si="8">F38+F39</f>
        <v>20330577</v>
      </c>
      <c r="G37" s="14">
        <f t="shared" si="8"/>
        <v>23921314.600000001</v>
      </c>
      <c r="H37" s="14">
        <f t="shared" si="8"/>
        <v>22943075.84</v>
      </c>
      <c r="I37" s="15"/>
      <c r="J37" s="15"/>
      <c r="K37" s="15"/>
      <c r="L37" s="16">
        <f t="shared" si="1"/>
        <v>95.910597823081162</v>
      </c>
      <c r="M37" s="16">
        <f t="shared" si="2"/>
        <v>112.85009687624705</v>
      </c>
      <c r="N37" s="13"/>
    </row>
    <row r="38" spans="3:14" ht="63" x14ac:dyDescent="0.3">
      <c r="C38" s="5" t="s">
        <v>23</v>
      </c>
      <c r="D38" s="8" t="s">
        <v>51</v>
      </c>
      <c r="E38" s="8" t="s">
        <v>42</v>
      </c>
      <c r="F38" s="20">
        <v>18930709</v>
      </c>
      <c r="G38" s="20">
        <v>21464107.600000001</v>
      </c>
      <c r="H38" s="18">
        <v>20618135.379999999</v>
      </c>
      <c r="I38" s="15"/>
      <c r="J38" s="15"/>
      <c r="K38" s="15"/>
      <c r="L38" s="19">
        <f t="shared" si="1"/>
        <v>96.058665770013192</v>
      </c>
      <c r="M38" s="19">
        <f t="shared" si="2"/>
        <v>108.91369879490513</v>
      </c>
      <c r="N38" s="5" t="s">
        <v>87</v>
      </c>
    </row>
    <row r="39" spans="3:14" ht="51.75" customHeight="1" x14ac:dyDescent="0.25">
      <c r="C39" s="5" t="s">
        <v>24</v>
      </c>
      <c r="D39" s="8" t="s">
        <v>51</v>
      </c>
      <c r="E39" s="8" t="s">
        <v>36</v>
      </c>
      <c r="F39" s="20">
        <v>1399868</v>
      </c>
      <c r="G39" s="20">
        <v>2457207</v>
      </c>
      <c r="H39" s="22">
        <v>2324940.46</v>
      </c>
      <c r="I39" s="23"/>
      <c r="J39" s="23"/>
      <c r="K39" s="23"/>
      <c r="L39" s="24">
        <f t="shared" si="1"/>
        <v>94.617199934722635</v>
      </c>
      <c r="M39" s="24">
        <f t="shared" si="2"/>
        <v>166.08283495300986</v>
      </c>
      <c r="N39" s="5" t="s">
        <v>83</v>
      </c>
    </row>
    <row r="40" spans="3:14" ht="15" customHeight="1" x14ac:dyDescent="0.3">
      <c r="C40" s="4" t="s">
        <v>6</v>
      </c>
      <c r="D40" s="7" t="s">
        <v>52</v>
      </c>
      <c r="E40" s="7"/>
      <c r="F40" s="14">
        <f t="shared" ref="F40:H40" si="9">F41+F42+F43+F44</f>
        <v>10573105.4</v>
      </c>
      <c r="G40" s="14">
        <f t="shared" si="9"/>
        <v>17411040.439999998</v>
      </c>
      <c r="H40" s="14">
        <f t="shared" si="9"/>
        <v>17120156.939999998</v>
      </c>
      <c r="I40" s="15"/>
      <c r="J40" s="15"/>
      <c r="K40" s="15"/>
      <c r="L40" s="16">
        <f t="shared" si="1"/>
        <v>98.329315809687472</v>
      </c>
      <c r="M40" s="16">
        <f t="shared" si="2"/>
        <v>161.92174666110864</v>
      </c>
      <c r="N40" s="13"/>
    </row>
    <row r="41" spans="3:14" ht="18.75" x14ac:dyDescent="0.3">
      <c r="C41" s="5" t="s">
        <v>62</v>
      </c>
      <c r="D41" s="8" t="s">
        <v>52</v>
      </c>
      <c r="E41" s="8" t="s">
        <v>42</v>
      </c>
      <c r="F41" s="20">
        <v>2753606</v>
      </c>
      <c r="G41" s="20">
        <v>2753606</v>
      </c>
      <c r="H41" s="18">
        <v>2699846.52</v>
      </c>
      <c r="I41" s="15"/>
      <c r="J41" s="15"/>
      <c r="K41" s="15"/>
      <c r="L41" s="19">
        <f t="shared" si="1"/>
        <v>98.047669855454984</v>
      </c>
      <c r="M41" s="19">
        <f t="shared" si="2"/>
        <v>98.047669855454984</v>
      </c>
      <c r="N41" s="13"/>
    </row>
    <row r="42" spans="3:14" ht="54" customHeight="1" x14ac:dyDescent="0.25">
      <c r="C42" s="5" t="s">
        <v>25</v>
      </c>
      <c r="D42" s="8" t="s">
        <v>52</v>
      </c>
      <c r="E42" s="8" t="s">
        <v>35</v>
      </c>
      <c r="F42" s="20">
        <v>564494</v>
      </c>
      <c r="G42" s="20">
        <v>2065851.42</v>
      </c>
      <c r="H42" s="20">
        <v>2064651.42</v>
      </c>
      <c r="I42" s="25"/>
      <c r="J42" s="25"/>
      <c r="K42" s="25"/>
      <c r="L42" s="26">
        <f t="shared" si="1"/>
        <v>99.941912569878809</v>
      </c>
      <c r="M42" s="26">
        <f t="shared" si="2"/>
        <v>365.7525890443477</v>
      </c>
      <c r="N42" s="5" t="s">
        <v>82</v>
      </c>
    </row>
    <row r="43" spans="3:14" ht="55.5" customHeight="1" x14ac:dyDescent="0.25">
      <c r="C43" s="5" t="s">
        <v>26</v>
      </c>
      <c r="D43" s="8" t="s">
        <v>52</v>
      </c>
      <c r="E43" s="8" t="s">
        <v>36</v>
      </c>
      <c r="F43" s="20">
        <v>6202933.4000000004</v>
      </c>
      <c r="G43" s="20">
        <v>11539511.02</v>
      </c>
      <c r="H43" s="22">
        <v>11303587</v>
      </c>
      <c r="I43" s="23"/>
      <c r="J43" s="23"/>
      <c r="K43" s="23"/>
      <c r="L43" s="24">
        <f t="shared" si="1"/>
        <v>97.955511116622702</v>
      </c>
      <c r="M43" s="24">
        <f t="shared" si="2"/>
        <v>182.22970119266472</v>
      </c>
      <c r="N43" s="5" t="s">
        <v>82</v>
      </c>
    </row>
    <row r="44" spans="3:14" ht="31.5" x14ac:dyDescent="0.3">
      <c r="C44" s="5" t="s">
        <v>63</v>
      </c>
      <c r="D44" s="8" t="s">
        <v>46</v>
      </c>
      <c r="E44" s="8" t="s">
        <v>38</v>
      </c>
      <c r="F44" s="20">
        <v>1052072</v>
      </c>
      <c r="G44" s="20">
        <v>1052072</v>
      </c>
      <c r="H44" s="20">
        <v>1052072</v>
      </c>
      <c r="I44" s="25"/>
      <c r="J44" s="25"/>
      <c r="K44" s="25"/>
      <c r="L44" s="26">
        <f t="shared" si="1"/>
        <v>100</v>
      </c>
      <c r="M44" s="26">
        <f t="shared" si="2"/>
        <v>100</v>
      </c>
      <c r="N44" s="13"/>
    </row>
    <row r="45" spans="3:14" ht="16.5" customHeight="1" x14ac:dyDescent="0.3">
      <c r="C45" s="4" t="s">
        <v>7</v>
      </c>
      <c r="D45" s="7" t="s">
        <v>53</v>
      </c>
      <c r="E45" s="7"/>
      <c r="F45" s="14">
        <f t="shared" ref="F45:H45" si="10">F46+F47</f>
        <v>4841605</v>
      </c>
      <c r="G45" s="14">
        <f t="shared" si="10"/>
        <v>5026605</v>
      </c>
      <c r="H45" s="14">
        <f t="shared" si="10"/>
        <v>4990013.4300000006</v>
      </c>
      <c r="I45" s="15"/>
      <c r="J45" s="15"/>
      <c r="K45" s="15"/>
      <c r="L45" s="16">
        <f t="shared" si="1"/>
        <v>99.272042064176532</v>
      </c>
      <c r="M45" s="16">
        <f t="shared" si="2"/>
        <v>103.065273395909</v>
      </c>
      <c r="N45" s="13"/>
    </row>
    <row r="46" spans="3:14" ht="17.25" customHeight="1" x14ac:dyDescent="0.3">
      <c r="C46" s="5" t="s">
        <v>27</v>
      </c>
      <c r="D46" s="8" t="s">
        <v>40</v>
      </c>
      <c r="E46" s="8" t="s">
        <v>42</v>
      </c>
      <c r="F46" s="20">
        <v>4601605</v>
      </c>
      <c r="G46" s="20">
        <v>4786605</v>
      </c>
      <c r="H46" s="18">
        <v>4780391.6100000003</v>
      </c>
      <c r="I46" s="15"/>
      <c r="J46" s="15"/>
      <c r="K46" s="15"/>
      <c r="L46" s="19">
        <f t="shared" si="1"/>
        <v>99.870192129912553</v>
      </c>
      <c r="M46" s="19">
        <f t="shared" si="2"/>
        <v>103.8853097995156</v>
      </c>
      <c r="N46" s="13"/>
    </row>
    <row r="47" spans="3:14" ht="17.25" customHeight="1" x14ac:dyDescent="0.3">
      <c r="C47" s="5" t="s">
        <v>28</v>
      </c>
      <c r="D47" s="8" t="s">
        <v>53</v>
      </c>
      <c r="E47" s="8" t="s">
        <v>34</v>
      </c>
      <c r="F47" s="20">
        <v>240000</v>
      </c>
      <c r="G47" s="20">
        <v>240000</v>
      </c>
      <c r="H47" s="18">
        <v>209621.82</v>
      </c>
      <c r="I47" s="15"/>
      <c r="J47" s="15"/>
      <c r="K47" s="15"/>
      <c r="L47" s="19">
        <f t="shared" si="1"/>
        <v>87.342425000000006</v>
      </c>
      <c r="M47" s="19">
        <f t="shared" si="2"/>
        <v>87.342425000000006</v>
      </c>
      <c r="N47" s="13"/>
    </row>
    <row r="48" spans="3:14" ht="66" customHeight="1" x14ac:dyDescent="0.3">
      <c r="C48" s="4" t="s">
        <v>64</v>
      </c>
      <c r="D48" s="7" t="s">
        <v>47</v>
      </c>
      <c r="E48" s="7"/>
      <c r="F48" s="14">
        <f t="shared" ref="F48:G48" si="11">F49+F50</f>
        <v>708000</v>
      </c>
      <c r="G48" s="14">
        <f t="shared" si="11"/>
        <v>8024000</v>
      </c>
      <c r="H48" s="14">
        <f>H49+H50</f>
        <v>8024000</v>
      </c>
      <c r="I48" s="15"/>
      <c r="J48" s="15"/>
      <c r="K48" s="15"/>
      <c r="L48" s="16">
        <f t="shared" si="1"/>
        <v>100</v>
      </c>
      <c r="M48" s="16">
        <f t="shared" si="2"/>
        <v>1133.3333333333335</v>
      </c>
      <c r="N48" s="13"/>
    </row>
    <row r="49" spans="3:14" ht="64.5" customHeight="1" x14ac:dyDescent="0.3">
      <c r="C49" s="5" t="s">
        <v>54</v>
      </c>
      <c r="D49" s="8" t="s">
        <v>47</v>
      </c>
      <c r="E49" s="8" t="s">
        <v>42</v>
      </c>
      <c r="F49" s="17">
        <v>708000</v>
      </c>
      <c r="G49" s="17">
        <v>708000</v>
      </c>
      <c r="H49" s="18">
        <v>708000</v>
      </c>
      <c r="I49" s="15"/>
      <c r="J49" s="15"/>
      <c r="K49" s="15"/>
      <c r="L49" s="19">
        <f t="shared" si="1"/>
        <v>100</v>
      </c>
      <c r="M49" s="19">
        <f t="shared" si="2"/>
        <v>100</v>
      </c>
      <c r="N49" s="13"/>
    </row>
    <row r="50" spans="3:14" ht="54.75" customHeight="1" x14ac:dyDescent="0.25">
      <c r="C50" s="5" t="s">
        <v>55</v>
      </c>
      <c r="D50" s="8" t="s">
        <v>47</v>
      </c>
      <c r="E50" s="8" t="s">
        <v>35</v>
      </c>
      <c r="F50" s="20">
        <v>0</v>
      </c>
      <c r="G50" s="20">
        <v>7316000</v>
      </c>
      <c r="H50" s="22">
        <v>7316000</v>
      </c>
      <c r="I50" s="23"/>
      <c r="J50" s="23"/>
      <c r="K50" s="23"/>
      <c r="L50" s="24">
        <f t="shared" si="1"/>
        <v>100</v>
      </c>
      <c r="M50" s="24">
        <v>0</v>
      </c>
      <c r="N50" s="5" t="s">
        <v>84</v>
      </c>
    </row>
    <row r="51" spans="3:14" ht="17.25" customHeight="1" x14ac:dyDescent="0.3">
      <c r="C51" s="4" t="s">
        <v>57</v>
      </c>
      <c r="D51" s="9"/>
      <c r="E51" s="6"/>
      <c r="F51" s="14">
        <f t="shared" ref="F51:G51" si="12">F7+F15+F17+F20+F25+F31+F37+F40+F45+F48</f>
        <v>239944373.57000002</v>
      </c>
      <c r="G51" s="14">
        <f t="shared" si="12"/>
        <v>285056050.5</v>
      </c>
      <c r="H51" s="14">
        <f>H7+H15+H17+H20+H25+H31+H37+H40+H45+H48</f>
        <v>276625211.77999997</v>
      </c>
      <c r="I51" s="15"/>
      <c r="J51" s="15"/>
      <c r="K51" s="15"/>
      <c r="L51" s="16">
        <f t="shared" si="1"/>
        <v>97.04239264340751</v>
      </c>
      <c r="M51" s="16">
        <f t="shared" si="2"/>
        <v>115.28722581165209</v>
      </c>
      <c r="N51" s="13"/>
    </row>
    <row r="52" spans="3:14" ht="18.75" x14ac:dyDescent="0.3">
      <c r="C52" s="2"/>
      <c r="D52" s="1"/>
      <c r="E52" s="1"/>
      <c r="F52" s="1"/>
      <c r="G52" s="1"/>
      <c r="H52" s="1"/>
    </row>
    <row r="53" spans="3:14" ht="18.75" x14ac:dyDescent="0.3">
      <c r="C53" s="2"/>
      <c r="D53" s="1"/>
      <c r="E53" s="1"/>
      <c r="F53" s="1"/>
      <c r="G53" s="1"/>
      <c r="H53" s="1"/>
    </row>
    <row r="54" spans="3:14" ht="18.75" x14ac:dyDescent="0.3">
      <c r="C54" s="2"/>
      <c r="D54" s="1"/>
      <c r="E54" s="1"/>
      <c r="F54" s="1"/>
      <c r="G54" s="1"/>
      <c r="H54" s="1"/>
    </row>
    <row r="55" spans="3:14" ht="18.75" x14ac:dyDescent="0.3">
      <c r="C55" s="2"/>
      <c r="D55" s="1"/>
      <c r="E55" s="1"/>
      <c r="F55" s="1"/>
      <c r="G55" s="1"/>
      <c r="H55" s="1"/>
    </row>
    <row r="56" spans="3:14" ht="18.75" x14ac:dyDescent="0.3">
      <c r="C56" s="2"/>
      <c r="D56" s="1"/>
      <c r="E56" s="1"/>
      <c r="F56" s="1"/>
      <c r="G56" s="1"/>
      <c r="H56" s="1"/>
    </row>
    <row r="57" spans="3:14" ht="18.75" x14ac:dyDescent="0.3">
      <c r="C57" s="1"/>
      <c r="D57" s="1"/>
      <c r="E57" s="1"/>
      <c r="F57" s="1"/>
      <c r="G57" s="1"/>
      <c r="H57" s="1"/>
    </row>
    <row r="58" spans="3:14" ht="18.75" x14ac:dyDescent="0.3">
      <c r="C58" s="1"/>
      <c r="D58" s="1"/>
      <c r="E58" s="1"/>
      <c r="F58" s="1"/>
      <c r="G58" s="1"/>
      <c r="H58" s="1"/>
    </row>
    <row r="59" spans="3:14" ht="18.75" x14ac:dyDescent="0.3">
      <c r="C59" s="1"/>
      <c r="D59" s="1"/>
      <c r="E59" s="1"/>
      <c r="F59" s="1"/>
      <c r="G59" s="1"/>
      <c r="H59" s="1"/>
    </row>
    <row r="60" spans="3:14" ht="18.75" x14ac:dyDescent="0.3">
      <c r="C60" s="1"/>
      <c r="D60" s="1"/>
      <c r="E60" s="1"/>
      <c r="F60" s="1"/>
      <c r="G60" s="1"/>
      <c r="H60" s="1"/>
    </row>
  </sheetData>
  <mergeCells count="6">
    <mergeCell ref="D2:H2"/>
    <mergeCell ref="C5:C6"/>
    <mergeCell ref="D5:D6"/>
    <mergeCell ref="H5:H6"/>
    <mergeCell ref="E5:E6"/>
    <mergeCell ref="C3:N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2017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2018-03-28T13:16:58Z</cp:lastPrinted>
  <dcterms:created xsi:type="dcterms:W3CDTF">2015-02-09T15:35:03Z</dcterms:created>
  <dcterms:modified xsi:type="dcterms:W3CDTF">2018-03-29T04:23:14Z</dcterms:modified>
</cp:coreProperties>
</file>