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75" windowWidth="17235" windowHeight="11820" activeTab="1"/>
  </bookViews>
  <sheets>
    <sheet name="ПП-МБ" sheetId="1" r:id="rId1"/>
    <sheet name="ПП-МБ (2)" sheetId="2" r:id="rId2"/>
  </sheets>
  <calcPr calcId="125725"/>
</workbook>
</file>

<file path=xl/calcChain.xml><?xml version="1.0" encoding="utf-8"?>
<calcChain xmlns="http://schemas.openxmlformats.org/spreadsheetml/2006/main">
  <c r="M64" i="1"/>
  <c r="L64"/>
  <c r="K64"/>
  <c r="I64"/>
  <c r="H64"/>
  <c r="G64"/>
  <c r="F63"/>
  <c r="F62"/>
  <c r="F64" l="1"/>
  <c r="M21"/>
  <c r="L21"/>
  <c r="K21"/>
  <c r="M28" i="2" l="1"/>
  <c r="L28"/>
  <c r="K28"/>
  <c r="J28"/>
  <c r="J31" s="1"/>
  <c r="M31"/>
  <c r="L31"/>
  <c r="K31"/>
  <c r="I31"/>
  <c r="H31"/>
  <c r="G31"/>
  <c r="F30"/>
  <c r="F29"/>
  <c r="M20"/>
  <c r="L20"/>
  <c r="K20"/>
  <c r="J20"/>
  <c r="M39"/>
  <c r="L39"/>
  <c r="K39"/>
  <c r="J39"/>
  <c r="I39"/>
  <c r="H39"/>
  <c r="G39"/>
  <c r="F38"/>
  <c r="F37"/>
  <c r="F36"/>
  <c r="M56" i="1"/>
  <c r="L56"/>
  <c r="K56"/>
  <c r="J56"/>
  <c r="I56"/>
  <c r="H56"/>
  <c r="G56"/>
  <c r="F55"/>
  <c r="F54"/>
  <c r="F53"/>
  <c r="M32"/>
  <c r="L32"/>
  <c r="K32"/>
  <c r="J32"/>
  <c r="I32"/>
  <c r="H32"/>
  <c r="G32"/>
  <c r="F31"/>
  <c r="F30"/>
  <c r="F29"/>
  <c r="F56" l="1"/>
  <c r="F28" i="2"/>
  <c r="F31" s="1"/>
  <c r="F39"/>
  <c r="F32" i="1"/>
  <c r="J22"/>
  <c r="M60"/>
  <c r="L60"/>
  <c r="K60"/>
  <c r="I60"/>
  <c r="H60"/>
  <c r="G60"/>
  <c r="F59"/>
  <c r="F58"/>
  <c r="F60" l="1"/>
  <c r="I21"/>
  <c r="M21" i="2" l="1"/>
  <c r="L21"/>
  <c r="K21"/>
  <c r="J21"/>
  <c r="I21"/>
  <c r="I23" s="1"/>
  <c r="H21"/>
  <c r="K23"/>
  <c r="I20"/>
  <c r="H20"/>
  <c r="G21"/>
  <c r="G20"/>
  <c r="M27"/>
  <c r="L27"/>
  <c r="K27"/>
  <c r="J27"/>
  <c r="I27"/>
  <c r="H27"/>
  <c r="G27"/>
  <c r="F22"/>
  <c r="F26"/>
  <c r="F25"/>
  <c r="F24"/>
  <c r="M35"/>
  <c r="L35"/>
  <c r="K35"/>
  <c r="J35"/>
  <c r="I35"/>
  <c r="H35"/>
  <c r="G35"/>
  <c r="F34"/>
  <c r="F33"/>
  <c r="F32"/>
  <c r="M52" i="1"/>
  <c r="L52"/>
  <c r="K52"/>
  <c r="J52"/>
  <c r="I52"/>
  <c r="H52"/>
  <c r="G52"/>
  <c r="F51"/>
  <c r="F50"/>
  <c r="F49"/>
  <c r="M48"/>
  <c r="L48"/>
  <c r="K48"/>
  <c r="J48"/>
  <c r="I48"/>
  <c r="H48"/>
  <c r="G48"/>
  <c r="F47"/>
  <c r="F46"/>
  <c r="F45"/>
  <c r="M44"/>
  <c r="L44"/>
  <c r="K44"/>
  <c r="J44"/>
  <c r="I44"/>
  <c r="H44"/>
  <c r="G44"/>
  <c r="F43"/>
  <c r="F42"/>
  <c r="F41"/>
  <c r="M40"/>
  <c r="L40"/>
  <c r="K40"/>
  <c r="J40"/>
  <c r="I40"/>
  <c r="H40"/>
  <c r="G40"/>
  <c r="F39"/>
  <c r="F38"/>
  <c r="F37"/>
  <c r="M36"/>
  <c r="L36"/>
  <c r="K36"/>
  <c r="J36"/>
  <c r="I36"/>
  <c r="H36"/>
  <c r="G36"/>
  <c r="F35"/>
  <c r="F34"/>
  <c r="F33"/>
  <c r="J23" i="2" l="1"/>
  <c r="G23"/>
  <c r="H23"/>
  <c r="L23"/>
  <c r="M23"/>
  <c r="F20"/>
  <c r="F21"/>
  <c r="F52" i="1"/>
  <c r="F36"/>
  <c r="F27" i="2"/>
  <c r="F35"/>
  <c r="F48" i="1"/>
  <c r="F44"/>
  <c r="F40"/>
  <c r="M28"/>
  <c r="L28"/>
  <c r="K28"/>
  <c r="J28"/>
  <c r="I28"/>
  <c r="H28"/>
  <c r="G28"/>
  <c r="F27"/>
  <c r="F26"/>
  <c r="F25"/>
  <c r="M24"/>
  <c r="L24"/>
  <c r="K24"/>
  <c r="J24"/>
  <c r="H24"/>
  <c r="G24"/>
  <c r="F23"/>
  <c r="F21"/>
  <c r="F23" i="2" l="1"/>
  <c r="F28" i="1"/>
  <c r="F22"/>
  <c r="F24" s="1"/>
  <c r="I24"/>
</calcChain>
</file>

<file path=xl/sharedStrings.xml><?xml version="1.0" encoding="utf-8"?>
<sst xmlns="http://schemas.openxmlformats.org/spreadsheetml/2006/main" count="166" uniqueCount="68">
  <si>
    <t>№ п/п</t>
  </si>
  <si>
    <t>Наименование программы</t>
  </si>
  <si>
    <t>Ответственный исполнитель</t>
  </si>
  <si>
    <t>Источник финансирования</t>
  </si>
  <si>
    <t>Всего</t>
  </si>
  <si>
    <t>Объемы финансирования, рублей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</si>
  <si>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</si>
  <si>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</si>
  <si>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</si>
  <si>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</si>
  <si>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</si>
  <si>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</si>
  <si>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</si>
  <si>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1.</t>
  </si>
  <si>
    <t xml:space="preserve">Подпрограмма "Межбюджетные отношения с муниципальными образованиями (2014-2020 годы)" </t>
  </si>
  <si>
    <t>Финансовый отдел администрации Мглинского района</t>
  </si>
  <si>
    <t>Местный бюджет</t>
  </si>
  <si>
    <t>Внебюджетные источники</t>
  </si>
  <si>
    <t>Ожидаемый непосредственный результат (краткое описание, целевые индикаторы  и показатели)</t>
  </si>
  <si>
    <t>Создание условий для эффективного выполнения полномочий органов местного самоуправления поселений; повышение уровня бюджетной обеспеченности поселений</t>
  </si>
  <si>
    <t>1.1</t>
  </si>
  <si>
    <t>Расчет, распределение и предоставление субвенций поселениям по профилактики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</si>
  <si>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 по подпрограмме</t>
  </si>
  <si>
    <t>Итого по мероприятию</t>
  </si>
  <si>
    <t>1.2</t>
  </si>
  <si>
    <t>Расчет, распределение и предоставление субвенций поселениям (за исключением городских округов)на оказание мер социальной 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</si>
  <si>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1.3</t>
  </si>
  <si>
    <t>Расчет, распределение и предоставление дотаций поселениям на выравнивание бюджетной обеспеченности</t>
  </si>
  <si>
    <t>1.4</t>
  </si>
  <si>
    <t>Расчет, распределение и предоставление дотаций поселениям на обеспечение сбалансированности бюджетов</t>
  </si>
  <si>
    <t>1.5</t>
  </si>
  <si>
    <t>Расчет, распределение и предоставление дотаций поселениям из муниципального района на обеспечение сбалансированности бюджетов</t>
  </si>
  <si>
    <t>1.6</t>
  </si>
  <si>
    <t>Расчет, распределение и предоставление субвенций городскому и сельским поселениям на осуществление полномочий по первичному воинскому учету на территориях, где отсутствуют военные комиссариаты</t>
  </si>
  <si>
    <t>Приложение 2</t>
  </si>
  <si>
    <t xml:space="preserve">"Управление муниципальными финансами </t>
  </si>
  <si>
    <t>Мглинского района (2014-2020 годы)"</t>
  </si>
  <si>
    <t>Приложение 1</t>
  </si>
  <si>
    <t>к подпрограмме</t>
  </si>
  <si>
    <t>"Межбюджетные отношения с</t>
  </si>
  <si>
    <t>муницыпальными образованиями (2014-2020 годы)</t>
  </si>
  <si>
    <t>План</t>
  </si>
  <si>
    <t>реализации подпрограммы</t>
  </si>
  <si>
    <t>"Межбюджетные отношения с муниципальными образованиями (2014-2020 годы)"</t>
  </si>
  <si>
    <t>Областной бюджет *</t>
  </si>
  <si>
    <t>Областной бюджет*</t>
  </si>
  <si>
    <t>Программа "Управление муниципальными финансами Мглинского района (2014-2020 годы)"</t>
  </si>
  <si>
    <t>Итого по программе</t>
  </si>
  <si>
    <t>Материально-техническое и финансовое обеспечение деятельности финансового отдела администрации Мглинского района</t>
  </si>
  <si>
    <t>к муниципальной программе</t>
  </si>
  <si>
    <t>реализации муниципальной программы</t>
  </si>
  <si>
    <t>"Управление муниципальными финансами Мглинского района (2014-2020 годы)"</t>
  </si>
  <si>
    <t xml:space="preserve">Эффективная реализация полномочий финансового отдела администрации Мглиинского района; достижение целей и решения задач муниципальной программы </t>
  </si>
  <si>
    <t>1.7</t>
  </si>
  <si>
    <t>к постановлению «О внесении изменений</t>
  </si>
  <si>
    <t xml:space="preserve">в муниципальную программу </t>
  </si>
  <si>
    <t xml:space="preserve"> «Управление муниципальными финансами </t>
  </si>
  <si>
    <t>Мглинского района (2014-2020 годы)»</t>
  </si>
  <si>
    <t xml:space="preserve">Расчет, распределение и предоставление иных межбюджетных трансфертов из муниципального района поселениям </t>
  </si>
  <si>
    <t>Администрация Мглинского района</t>
  </si>
  <si>
    <t>1</t>
  </si>
  <si>
    <t>1.8</t>
  </si>
  <si>
    <t>1.9</t>
  </si>
  <si>
    <t>Приложение 3</t>
  </si>
  <si>
    <t>1.10</t>
  </si>
  <si>
    <t xml:space="preserve">Расчет, распределение и предоставление иных дотаций из муниципального района поселениям </t>
  </si>
  <si>
    <t xml:space="preserve">     от  " 07  "03    2018г. № 109</t>
  </si>
  <si>
    <t xml:space="preserve">     от "07  "   03     2018г. № 109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</si>
</sst>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64"/>
  <sheetViews>
    <sheetView topLeftCell="D1" workbookViewId="0">
      <selection activeCell="L8" sqref="L8"/>
    </sheetView>
  </sheetViews>
  <sheetFormatPr defaultRowHeight="15"/>
  <cols>
    <col min="1" max="1" width="2.85546875" customWidth="1"/>
    <col min="2" max="2" width="5.85546875" customWidth="1"/>
    <col min="3" max="3" width="19.28515625" customWidth="1"/>
    <col min="4" max="5" width="15.28515625" customWidth="1"/>
    <col min="6" max="9" width="12.5703125" bestFit="1" customWidth="1"/>
    <col min="10" max="13" width="11.5703125" bestFit="1" customWidth="1"/>
    <col min="14" max="14" width="17.28515625" customWidth="1"/>
  </cols>
  <sheetData>
    <row r="2" spans="2:14" ht="15" customHeight="1">
      <c r="J2" s="16"/>
      <c r="K2" s="16"/>
      <c r="L2" s="48" t="s">
        <v>34</v>
      </c>
      <c r="M2" s="48"/>
      <c r="N2" s="48"/>
    </row>
    <row r="3" spans="2:14" ht="15" customHeight="1">
      <c r="J3" s="48" t="s">
        <v>54</v>
      </c>
      <c r="K3" s="48"/>
      <c r="L3" s="48"/>
      <c r="M3" s="48"/>
      <c r="N3" s="48"/>
    </row>
    <row r="4" spans="2:14" ht="15" customHeight="1">
      <c r="J4" s="48" t="s">
        <v>55</v>
      </c>
      <c r="K4" s="48"/>
      <c r="L4" s="48"/>
      <c r="M4" s="48"/>
      <c r="N4" s="48"/>
    </row>
    <row r="5" spans="2:14" ht="15" customHeight="1">
      <c r="J5" s="48" t="s">
        <v>56</v>
      </c>
      <c r="K5" s="48"/>
      <c r="L5" s="48"/>
      <c r="M5" s="48"/>
      <c r="N5" s="48"/>
    </row>
    <row r="6" spans="2:14" ht="15" customHeight="1">
      <c r="J6" s="49" t="s">
        <v>57</v>
      </c>
      <c r="K6" s="49"/>
      <c r="L6" s="49"/>
      <c r="M6" s="49"/>
      <c r="N6" s="49"/>
    </row>
    <row r="7" spans="2:14">
      <c r="J7" s="16"/>
      <c r="K7" s="16"/>
      <c r="L7" s="50" t="s">
        <v>66</v>
      </c>
      <c r="M7" s="50"/>
      <c r="N7" s="50"/>
    </row>
    <row r="8" spans="2:14">
      <c r="J8" s="16"/>
      <c r="K8" s="16"/>
      <c r="L8" s="16"/>
      <c r="M8" s="16"/>
      <c r="N8" s="16"/>
    </row>
    <row r="9" spans="2:14">
      <c r="J9" s="17"/>
      <c r="K9" s="17"/>
      <c r="L9" s="17"/>
      <c r="M9" s="32" t="s">
        <v>37</v>
      </c>
      <c r="N9" s="32"/>
    </row>
    <row r="10" spans="2:14">
      <c r="J10" s="17"/>
      <c r="K10" s="32" t="s">
        <v>38</v>
      </c>
      <c r="L10" s="32"/>
      <c r="M10" s="32"/>
      <c r="N10" s="32"/>
    </row>
    <row r="11" spans="2:14">
      <c r="J11" s="32" t="s">
        <v>39</v>
      </c>
      <c r="K11" s="32"/>
      <c r="L11" s="32"/>
      <c r="M11" s="32"/>
      <c r="N11" s="32"/>
    </row>
    <row r="12" spans="2:14">
      <c r="J12" s="32" t="s">
        <v>40</v>
      </c>
      <c r="K12" s="32"/>
      <c r="L12" s="32"/>
      <c r="M12" s="32"/>
      <c r="N12" s="32"/>
    </row>
    <row r="13" spans="2:14">
      <c r="J13" s="7"/>
      <c r="K13" s="7"/>
      <c r="L13" s="7"/>
      <c r="M13" s="7"/>
      <c r="N13" s="7"/>
    </row>
    <row r="14" spans="2:14" ht="15.75">
      <c r="B14" s="51" t="s">
        <v>41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</row>
    <row r="15" spans="2:14" ht="15.75">
      <c r="B15" s="51" t="s">
        <v>42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</row>
    <row r="16" spans="2:14" ht="15.75">
      <c r="B16" s="51" t="s">
        <v>43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</row>
    <row r="18" spans="2:14">
      <c r="B18" s="38" t="s">
        <v>0</v>
      </c>
      <c r="C18" s="38" t="s">
        <v>1</v>
      </c>
      <c r="D18" s="38" t="s">
        <v>2</v>
      </c>
      <c r="E18" s="38" t="s">
        <v>3</v>
      </c>
      <c r="F18" s="1"/>
      <c r="G18" s="55" t="s">
        <v>5</v>
      </c>
      <c r="H18" s="55"/>
      <c r="I18" s="55"/>
      <c r="J18" s="55"/>
      <c r="K18" s="55"/>
      <c r="L18" s="55"/>
      <c r="M18" s="55"/>
      <c r="N18" s="26" t="s">
        <v>18</v>
      </c>
    </row>
    <row r="19" spans="2:14" ht="94.5" customHeight="1">
      <c r="B19" s="38"/>
      <c r="C19" s="38"/>
      <c r="D19" s="38"/>
      <c r="E19" s="38"/>
      <c r="F19" s="2" t="s">
        <v>4</v>
      </c>
      <c r="G19" s="2" t="s">
        <v>6</v>
      </c>
      <c r="H19" s="2" t="s">
        <v>7</v>
      </c>
      <c r="I19" s="2" t="s">
        <v>8</v>
      </c>
      <c r="J19" s="2" t="s">
        <v>9</v>
      </c>
      <c r="K19" s="2" t="s">
        <v>10</v>
      </c>
      <c r="L19" s="2" t="s">
        <v>11</v>
      </c>
      <c r="M19" s="2" t="s">
        <v>12</v>
      </c>
      <c r="N19" s="28"/>
    </row>
    <row r="20" spans="2:14">
      <c r="B20" s="3">
        <v>1</v>
      </c>
      <c r="C20" s="3">
        <v>2</v>
      </c>
      <c r="D20" s="3">
        <v>3</v>
      </c>
      <c r="E20" s="3">
        <v>4</v>
      </c>
      <c r="F20" s="3">
        <v>5</v>
      </c>
      <c r="G20" s="3">
        <v>6</v>
      </c>
      <c r="H20" s="3">
        <v>7</v>
      </c>
      <c r="I20" s="3">
        <v>8</v>
      </c>
      <c r="J20" s="3">
        <v>9</v>
      </c>
      <c r="K20" s="3">
        <v>10</v>
      </c>
      <c r="L20" s="3">
        <v>11</v>
      </c>
      <c r="M20" s="3">
        <v>12</v>
      </c>
      <c r="N20" s="3">
        <v>13</v>
      </c>
    </row>
    <row r="21" spans="2:14" ht="30" customHeight="1">
      <c r="B21" s="45" t="s">
        <v>13</v>
      </c>
      <c r="C21" s="39" t="s">
        <v>14</v>
      </c>
      <c r="D21" s="39" t="s">
        <v>15</v>
      </c>
      <c r="E21" s="9" t="s">
        <v>44</v>
      </c>
      <c r="F21" s="10">
        <f>G21+H21+I21+J21+K21+L21+M21</f>
        <v>52228170</v>
      </c>
      <c r="G21" s="10">
        <v>18352204</v>
      </c>
      <c r="H21" s="10">
        <v>12649301</v>
      </c>
      <c r="I21" s="10">
        <f>I25+I33+I37+I41+I49</f>
        <v>14095929</v>
      </c>
      <c r="J21" s="10">
        <v>1715571</v>
      </c>
      <c r="K21" s="10">
        <f>K29+K37+K53</f>
        <v>1784182</v>
      </c>
      <c r="L21" s="10">
        <f t="shared" ref="L21:M21" si="0">L29+L37+L53</f>
        <v>1795729</v>
      </c>
      <c r="M21" s="10">
        <f t="shared" si="0"/>
        <v>1835254</v>
      </c>
      <c r="N21" s="52" t="s">
        <v>19</v>
      </c>
    </row>
    <row r="22" spans="2:14" ht="28.5" customHeight="1">
      <c r="B22" s="46"/>
      <c r="C22" s="40"/>
      <c r="D22" s="40"/>
      <c r="E22" s="9" t="s">
        <v>16</v>
      </c>
      <c r="F22" s="10">
        <f t="shared" ref="F22:F23" si="1">G22+H22+I22+J22+K22+L22+M22</f>
        <v>19029000</v>
      </c>
      <c r="G22" s="10">
        <v>2611000</v>
      </c>
      <c r="H22" s="10">
        <v>4060000</v>
      </c>
      <c r="I22" s="10">
        <v>3662000</v>
      </c>
      <c r="J22" s="10">
        <f>J26+J34+J38+J42+J46+J50+J58</f>
        <v>7316000</v>
      </c>
      <c r="K22" s="10">
        <v>1380000</v>
      </c>
      <c r="L22" s="10">
        <v>0</v>
      </c>
      <c r="M22" s="10">
        <v>0</v>
      </c>
      <c r="N22" s="53"/>
    </row>
    <row r="23" spans="2:14" ht="34.5" customHeight="1">
      <c r="B23" s="46"/>
      <c r="C23" s="40"/>
      <c r="D23" s="40"/>
      <c r="E23" s="9" t="s">
        <v>17</v>
      </c>
      <c r="F23" s="10">
        <f t="shared" si="1"/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53"/>
    </row>
    <row r="24" spans="2:14" ht="114" customHeight="1">
      <c r="B24" s="47"/>
      <c r="C24" s="41"/>
      <c r="D24" s="41"/>
      <c r="E24" s="18" t="s">
        <v>22</v>
      </c>
      <c r="F24" s="10">
        <f>SUM(F21:F23)</f>
        <v>71257170</v>
      </c>
      <c r="G24" s="10">
        <f>SUM(G21:G23)</f>
        <v>20963204</v>
      </c>
      <c r="H24" s="10">
        <f t="shared" ref="H24:M24" si="2">SUM(H21:H23)</f>
        <v>16709301</v>
      </c>
      <c r="I24" s="10">
        <f t="shared" si="2"/>
        <v>17757929</v>
      </c>
      <c r="J24" s="10">
        <f t="shared" si="2"/>
        <v>9031571</v>
      </c>
      <c r="K24" s="10">
        <f t="shared" si="2"/>
        <v>3164182</v>
      </c>
      <c r="L24" s="10">
        <f t="shared" si="2"/>
        <v>1795729</v>
      </c>
      <c r="M24" s="10">
        <f t="shared" si="2"/>
        <v>1835254</v>
      </c>
      <c r="N24" s="54"/>
    </row>
    <row r="25" spans="2:14" ht="54.75" customHeight="1">
      <c r="B25" s="29" t="s">
        <v>20</v>
      </c>
      <c r="C25" s="33" t="s">
        <v>21</v>
      </c>
      <c r="D25" s="26" t="s">
        <v>15</v>
      </c>
      <c r="E25" s="2" t="s">
        <v>45</v>
      </c>
      <c r="F25" s="5">
        <f>G25+H25+I25+J25+K25+L25+M25</f>
        <v>600</v>
      </c>
      <c r="G25" s="5">
        <v>200</v>
      </c>
      <c r="H25" s="5">
        <v>200</v>
      </c>
      <c r="I25" s="5">
        <v>200</v>
      </c>
      <c r="J25" s="5">
        <v>0</v>
      </c>
      <c r="K25" s="5">
        <v>0</v>
      </c>
      <c r="L25" s="5">
        <v>0</v>
      </c>
      <c r="M25" s="5">
        <v>0</v>
      </c>
      <c r="N25" s="1"/>
    </row>
    <row r="26" spans="2:14" ht="51" customHeight="1">
      <c r="B26" s="30"/>
      <c r="C26" s="34"/>
      <c r="D26" s="27"/>
      <c r="E26" s="2" t="s">
        <v>16</v>
      </c>
      <c r="F26" s="5">
        <f t="shared" ref="F26" si="3">G26+H26+I26+J26+K26+L26+M26</f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1"/>
    </row>
    <row r="27" spans="2:14" ht="65.25" customHeight="1">
      <c r="B27" s="30"/>
      <c r="C27" s="34"/>
      <c r="D27" s="27"/>
      <c r="E27" s="2" t="s">
        <v>17</v>
      </c>
      <c r="F27" s="5">
        <f>G27+H27+I27+J27+K27+L27+M27</f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1"/>
    </row>
    <row r="28" spans="2:14" ht="180" customHeight="1">
      <c r="B28" s="31"/>
      <c r="C28" s="35"/>
      <c r="D28" s="28"/>
      <c r="E28" s="19" t="s">
        <v>23</v>
      </c>
      <c r="F28" s="5">
        <f t="shared" ref="F28" si="4">G28+H28+I28+J28+K28+L28+M28</f>
        <v>600</v>
      </c>
      <c r="G28" s="5">
        <f>SUM(G25:G27)</f>
        <v>200</v>
      </c>
      <c r="H28" s="5">
        <f t="shared" ref="H28:M28" si="5">SUM(H25:H27)</f>
        <v>200</v>
      </c>
      <c r="I28" s="5">
        <f t="shared" si="5"/>
        <v>200</v>
      </c>
      <c r="J28" s="5">
        <f t="shared" si="5"/>
        <v>0</v>
      </c>
      <c r="K28" s="5">
        <f t="shared" si="5"/>
        <v>0</v>
      </c>
      <c r="L28" s="5">
        <f t="shared" si="5"/>
        <v>0</v>
      </c>
      <c r="M28" s="5">
        <f t="shared" si="5"/>
        <v>0</v>
      </c>
      <c r="N28" s="1"/>
    </row>
    <row r="29" spans="2:14" ht="60.75" customHeight="1">
      <c r="B29" s="20"/>
      <c r="C29" s="33" t="s">
        <v>21</v>
      </c>
      <c r="D29" s="26" t="s">
        <v>59</v>
      </c>
      <c r="E29" s="21" t="s">
        <v>45</v>
      </c>
      <c r="F29" s="5">
        <f>G29+H29+I29+J29+K29+L29+M29</f>
        <v>800</v>
      </c>
      <c r="G29" s="5">
        <v>0</v>
      </c>
      <c r="H29" s="5">
        <v>0</v>
      </c>
      <c r="I29" s="5">
        <v>0</v>
      </c>
      <c r="J29" s="5">
        <v>200</v>
      </c>
      <c r="K29" s="5">
        <v>200</v>
      </c>
      <c r="L29" s="5">
        <v>200</v>
      </c>
      <c r="M29" s="5">
        <v>200</v>
      </c>
      <c r="N29" s="1"/>
    </row>
    <row r="30" spans="2:14" ht="54.75" customHeight="1">
      <c r="B30" s="20"/>
      <c r="C30" s="34"/>
      <c r="D30" s="27"/>
      <c r="E30" s="21" t="s">
        <v>16</v>
      </c>
      <c r="F30" s="5">
        <f t="shared" ref="F30" si="6">G30+H30+I30+J30+K30+L30+M30</f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1"/>
    </row>
    <row r="31" spans="2:14" ht="57.75" customHeight="1">
      <c r="B31" s="20"/>
      <c r="C31" s="34"/>
      <c r="D31" s="27"/>
      <c r="E31" s="21" t="s">
        <v>17</v>
      </c>
      <c r="F31" s="5">
        <f>G31+H31+I31+J31+K31+L31+M31</f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1"/>
    </row>
    <row r="32" spans="2:14" ht="170.25" customHeight="1">
      <c r="B32" s="20" t="s">
        <v>24</v>
      </c>
      <c r="C32" s="35"/>
      <c r="D32" s="28"/>
      <c r="E32" s="19" t="s">
        <v>23</v>
      </c>
      <c r="F32" s="5">
        <f t="shared" ref="F32" si="7">G32+H32+I32+J32+K32+L32+M32</f>
        <v>800</v>
      </c>
      <c r="G32" s="5">
        <f>SUM(G29:G31)</f>
        <v>0</v>
      </c>
      <c r="H32" s="5">
        <f t="shared" ref="H32:M32" si="8">SUM(H29:H31)</f>
        <v>0</v>
      </c>
      <c r="I32" s="5">
        <f t="shared" si="8"/>
        <v>0</v>
      </c>
      <c r="J32" s="5">
        <f t="shared" si="8"/>
        <v>200</v>
      </c>
      <c r="K32" s="5">
        <f t="shared" si="8"/>
        <v>200</v>
      </c>
      <c r="L32" s="5">
        <f t="shared" si="8"/>
        <v>200</v>
      </c>
      <c r="M32" s="5">
        <f t="shared" si="8"/>
        <v>200</v>
      </c>
      <c r="N32" s="1"/>
    </row>
    <row r="33" spans="2:14" ht="56.25" customHeight="1">
      <c r="B33" s="42" t="s">
        <v>26</v>
      </c>
      <c r="C33" s="26" t="s">
        <v>25</v>
      </c>
      <c r="D33" s="26" t="s">
        <v>15</v>
      </c>
      <c r="E33" s="2" t="s">
        <v>45</v>
      </c>
      <c r="F33" s="5">
        <f>G33+H33+I33+J33+K33+L33+M33</f>
        <v>207495</v>
      </c>
      <c r="G33" s="5">
        <v>101760</v>
      </c>
      <c r="H33" s="5">
        <v>48495</v>
      </c>
      <c r="I33" s="5">
        <v>57240</v>
      </c>
      <c r="J33" s="5">
        <v>0</v>
      </c>
      <c r="K33" s="5">
        <v>0</v>
      </c>
      <c r="L33" s="5">
        <v>0</v>
      </c>
      <c r="M33" s="5">
        <v>0</v>
      </c>
      <c r="N33" s="1"/>
    </row>
    <row r="34" spans="2:14" ht="76.5" customHeight="1">
      <c r="B34" s="43"/>
      <c r="C34" s="27"/>
      <c r="D34" s="27"/>
      <c r="E34" s="2" t="s">
        <v>16</v>
      </c>
      <c r="F34" s="5">
        <f t="shared" ref="F34" si="9">G34+H34+I34+J34+K34+L34+M34</f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1"/>
    </row>
    <row r="35" spans="2:14" ht="99.75" customHeight="1">
      <c r="B35" s="43"/>
      <c r="C35" s="27"/>
      <c r="D35" s="27"/>
      <c r="E35" s="2" t="s">
        <v>17</v>
      </c>
      <c r="F35" s="5">
        <f>G35+H35+I35+J35+K35+L35+M35</f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1"/>
    </row>
    <row r="36" spans="2:14" ht="66.75" customHeight="1">
      <c r="B36" s="44"/>
      <c r="C36" s="28"/>
      <c r="D36" s="28"/>
      <c r="E36" s="2" t="s">
        <v>23</v>
      </c>
      <c r="F36" s="5">
        <f>G36+H36+I36+J36+K36+L36+M36</f>
        <v>207495</v>
      </c>
      <c r="G36" s="5">
        <f>SUM(G33:G35)</f>
        <v>101760</v>
      </c>
      <c r="H36" s="5">
        <f t="shared" ref="H36:M36" si="10">SUM(H33:H35)</f>
        <v>48495</v>
      </c>
      <c r="I36" s="5">
        <f t="shared" si="10"/>
        <v>57240</v>
      </c>
      <c r="J36" s="5">
        <f t="shared" si="10"/>
        <v>0</v>
      </c>
      <c r="K36" s="5">
        <f t="shared" si="10"/>
        <v>0</v>
      </c>
      <c r="L36" s="5">
        <f t="shared" si="10"/>
        <v>0</v>
      </c>
      <c r="M36" s="5">
        <f t="shared" si="10"/>
        <v>0</v>
      </c>
      <c r="N36" s="1"/>
    </row>
    <row r="37" spans="2:14" ht="38.25" customHeight="1">
      <c r="B37" s="29" t="s">
        <v>28</v>
      </c>
      <c r="C37" s="26" t="s">
        <v>27</v>
      </c>
      <c r="D37" s="26" t="s">
        <v>15</v>
      </c>
      <c r="E37" s="2" t="s">
        <v>45</v>
      </c>
      <c r="F37" s="5">
        <f>G37+H37+I37+J37+K37+L37+M37</f>
        <v>18461000</v>
      </c>
      <c r="G37" s="5">
        <v>4418000</v>
      </c>
      <c r="H37" s="5">
        <v>5600000</v>
      </c>
      <c r="I37" s="5">
        <v>5647000</v>
      </c>
      <c r="J37" s="5">
        <v>708000</v>
      </c>
      <c r="K37" s="5">
        <v>696000</v>
      </c>
      <c r="L37" s="5">
        <v>696000</v>
      </c>
      <c r="M37" s="5">
        <v>696000</v>
      </c>
      <c r="N37" s="1"/>
    </row>
    <row r="38" spans="2:14" ht="30" customHeight="1">
      <c r="B38" s="30"/>
      <c r="C38" s="27"/>
      <c r="D38" s="27"/>
      <c r="E38" s="2" t="s">
        <v>16</v>
      </c>
      <c r="F38" s="5">
        <f t="shared" ref="F38" si="11">G38+H38+I38+J38+K38+L38+M38</f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1"/>
    </row>
    <row r="39" spans="2:14" ht="35.25" customHeight="1">
      <c r="B39" s="30"/>
      <c r="C39" s="27"/>
      <c r="D39" s="27"/>
      <c r="E39" s="2" t="s">
        <v>17</v>
      </c>
      <c r="F39" s="5">
        <f>G39+H39+I39+J39+K39+L39+M39</f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1"/>
    </row>
    <row r="40" spans="2:14" ht="34.5" customHeight="1">
      <c r="B40" s="31"/>
      <c r="C40" s="28"/>
      <c r="D40" s="28"/>
      <c r="E40" s="2" t="s">
        <v>23</v>
      </c>
      <c r="F40" s="5">
        <f>G40+H40+I40+J40+K40+L40+M40</f>
        <v>18461000</v>
      </c>
      <c r="G40" s="5">
        <f>SUM(G37:G39)</f>
        <v>4418000</v>
      </c>
      <c r="H40" s="5">
        <f t="shared" ref="H40:M40" si="12">SUM(H37:H39)</f>
        <v>5600000</v>
      </c>
      <c r="I40" s="5">
        <f t="shared" si="12"/>
        <v>5647000</v>
      </c>
      <c r="J40" s="5">
        <f t="shared" si="12"/>
        <v>708000</v>
      </c>
      <c r="K40" s="5">
        <f t="shared" si="12"/>
        <v>696000</v>
      </c>
      <c r="L40" s="5">
        <f t="shared" si="12"/>
        <v>696000</v>
      </c>
      <c r="M40" s="5">
        <f t="shared" si="12"/>
        <v>696000</v>
      </c>
      <c r="N40" s="1"/>
    </row>
    <row r="41" spans="2:14" ht="33" customHeight="1">
      <c r="B41" s="29" t="s">
        <v>30</v>
      </c>
      <c r="C41" s="26" t="s">
        <v>29</v>
      </c>
      <c r="D41" s="26" t="s">
        <v>15</v>
      </c>
      <c r="E41" s="2" t="s">
        <v>45</v>
      </c>
      <c r="F41" s="5">
        <f>G41+H41+I41+J41+K41+L41+M41</f>
        <v>26324933</v>
      </c>
      <c r="G41" s="5">
        <v>12939590</v>
      </c>
      <c r="H41" s="5">
        <v>6020400</v>
      </c>
      <c r="I41" s="5">
        <v>7364943</v>
      </c>
      <c r="J41" s="5">
        <v>0</v>
      </c>
      <c r="K41" s="5">
        <v>0</v>
      </c>
      <c r="L41" s="5">
        <v>0</v>
      </c>
      <c r="M41" s="5">
        <v>0</v>
      </c>
      <c r="N41" s="1"/>
    </row>
    <row r="42" spans="2:14" ht="30" customHeight="1">
      <c r="B42" s="30"/>
      <c r="C42" s="27"/>
      <c r="D42" s="27"/>
      <c r="E42" s="2" t="s">
        <v>16</v>
      </c>
      <c r="F42" s="5">
        <f t="shared" ref="F42" si="13">G42+H42+I42+J42+K42+L42+M42</f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1"/>
    </row>
    <row r="43" spans="2:14" ht="36.75" customHeight="1">
      <c r="B43" s="30"/>
      <c r="C43" s="27"/>
      <c r="D43" s="27"/>
      <c r="E43" s="2" t="s">
        <v>17</v>
      </c>
      <c r="F43" s="5">
        <f>G43+H43+I43+J43+K43+L43+M43</f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1"/>
    </row>
    <row r="44" spans="2:14" ht="30.75" customHeight="1">
      <c r="B44" s="31"/>
      <c r="C44" s="28"/>
      <c r="D44" s="28"/>
      <c r="E44" s="2" t="s">
        <v>23</v>
      </c>
      <c r="F44" s="5">
        <f>G44+H44+I44+J44+K44+L44+M44</f>
        <v>26324933</v>
      </c>
      <c r="G44" s="5">
        <f>SUM(G41:G43)</f>
        <v>12939590</v>
      </c>
      <c r="H44" s="5">
        <f t="shared" ref="H44:M44" si="14">SUM(H41:H43)</f>
        <v>6020400</v>
      </c>
      <c r="I44" s="5">
        <f t="shared" si="14"/>
        <v>7364943</v>
      </c>
      <c r="J44" s="5">
        <f t="shared" si="14"/>
        <v>0</v>
      </c>
      <c r="K44" s="5">
        <f t="shared" si="14"/>
        <v>0</v>
      </c>
      <c r="L44" s="5">
        <f t="shared" si="14"/>
        <v>0</v>
      </c>
      <c r="M44" s="5">
        <f t="shared" si="14"/>
        <v>0</v>
      </c>
      <c r="N44" s="1"/>
    </row>
    <row r="45" spans="2:14" ht="34.5" customHeight="1">
      <c r="B45" s="29" t="s">
        <v>32</v>
      </c>
      <c r="C45" s="26" t="s">
        <v>31</v>
      </c>
      <c r="D45" s="26" t="s">
        <v>15</v>
      </c>
      <c r="E45" s="2" t="s">
        <v>45</v>
      </c>
      <c r="F45" s="5">
        <f>G45+H45+I45+J45+K45+L45+M45</f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1"/>
    </row>
    <row r="46" spans="2:14" ht="37.5" customHeight="1">
      <c r="B46" s="30"/>
      <c r="C46" s="27"/>
      <c r="D46" s="27"/>
      <c r="E46" s="2" t="s">
        <v>16</v>
      </c>
      <c r="F46" s="5">
        <f t="shared" ref="F46" si="15">G46+H46+I46+J46+K46+L46+M46</f>
        <v>10333000</v>
      </c>
      <c r="G46" s="6">
        <v>2611000</v>
      </c>
      <c r="H46" s="6">
        <v>4060000</v>
      </c>
      <c r="I46" s="6">
        <v>3662000</v>
      </c>
      <c r="J46" s="6">
        <v>0</v>
      </c>
      <c r="K46" s="6">
        <v>0</v>
      </c>
      <c r="L46" s="6">
        <v>0</v>
      </c>
      <c r="M46" s="6">
        <v>0</v>
      </c>
      <c r="N46" s="1"/>
    </row>
    <row r="47" spans="2:14" ht="37.5" customHeight="1">
      <c r="B47" s="30"/>
      <c r="C47" s="27"/>
      <c r="D47" s="27"/>
      <c r="E47" s="2" t="s">
        <v>17</v>
      </c>
      <c r="F47" s="5">
        <f>G47+H47+I47+J47+K47+L47+M47</f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1"/>
    </row>
    <row r="48" spans="2:14" ht="32.25" customHeight="1">
      <c r="B48" s="31"/>
      <c r="C48" s="28"/>
      <c r="D48" s="28"/>
      <c r="E48" s="2" t="s">
        <v>23</v>
      </c>
      <c r="F48" s="6">
        <f>G48+H48+I48+J48+K48+L48+M48</f>
        <v>10333000</v>
      </c>
      <c r="G48" s="6">
        <f>SUM(G45:G47)</f>
        <v>2611000</v>
      </c>
      <c r="H48" s="6">
        <f t="shared" ref="H48:M48" si="16">SUM(H45:H47)</f>
        <v>4060000</v>
      </c>
      <c r="I48" s="6">
        <f t="shared" si="16"/>
        <v>3662000</v>
      </c>
      <c r="J48" s="6">
        <f t="shared" si="16"/>
        <v>0</v>
      </c>
      <c r="K48" s="6">
        <f t="shared" si="16"/>
        <v>0</v>
      </c>
      <c r="L48" s="6">
        <f t="shared" si="16"/>
        <v>0</v>
      </c>
      <c r="M48" s="6">
        <f t="shared" si="16"/>
        <v>0</v>
      </c>
      <c r="N48" s="1"/>
    </row>
    <row r="49" spans="2:14" ht="31.5" customHeight="1">
      <c r="B49" s="29" t="s">
        <v>53</v>
      </c>
      <c r="C49" s="26" t="s">
        <v>33</v>
      </c>
      <c r="D49" s="26" t="s">
        <v>15</v>
      </c>
      <c r="E49" s="2" t="s">
        <v>45</v>
      </c>
      <c r="F49" s="5">
        <f>G49+H49+I49+J49+K49+L49+M49</f>
        <v>3403091.5</v>
      </c>
      <c r="G49" s="5">
        <v>892654</v>
      </c>
      <c r="H49" s="5">
        <v>980206</v>
      </c>
      <c r="I49" s="5">
        <v>1026546</v>
      </c>
      <c r="J49" s="5">
        <v>503685.5</v>
      </c>
      <c r="K49" s="5">
        <v>0</v>
      </c>
      <c r="L49" s="5">
        <v>0</v>
      </c>
      <c r="M49" s="5">
        <v>0</v>
      </c>
      <c r="N49" s="1"/>
    </row>
    <row r="50" spans="2:14" ht="28.5" customHeight="1">
      <c r="B50" s="30"/>
      <c r="C50" s="27"/>
      <c r="D50" s="27"/>
      <c r="E50" s="2" t="s">
        <v>16</v>
      </c>
      <c r="F50" s="5">
        <f t="shared" ref="F50" si="17">G50+H50+I50+J50+K50+L50+M50</f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1"/>
    </row>
    <row r="51" spans="2:14" ht="34.5" customHeight="1">
      <c r="B51" s="30"/>
      <c r="C51" s="27"/>
      <c r="D51" s="27"/>
      <c r="E51" s="2" t="s">
        <v>17</v>
      </c>
      <c r="F51" s="5">
        <f>G51+H51+I51+J51+K51+L51+M51</f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1"/>
    </row>
    <row r="52" spans="2:14" ht="129.75" customHeight="1">
      <c r="B52" s="31"/>
      <c r="C52" s="28"/>
      <c r="D52" s="28"/>
      <c r="E52" s="2" t="s">
        <v>23</v>
      </c>
      <c r="F52" s="6">
        <f>G52+H52+I52+J52+K52+L52+M52</f>
        <v>3403091.5</v>
      </c>
      <c r="G52" s="8">
        <f>SUM(G49:G51)</f>
        <v>892654</v>
      </c>
      <c r="H52" s="8">
        <f t="shared" ref="H52:M52" si="18">SUM(H49:H51)</f>
        <v>980206</v>
      </c>
      <c r="I52" s="8">
        <f t="shared" si="18"/>
        <v>1026546</v>
      </c>
      <c r="J52" s="8">
        <f t="shared" si="18"/>
        <v>503685.5</v>
      </c>
      <c r="K52" s="8">
        <f t="shared" si="18"/>
        <v>0</v>
      </c>
      <c r="L52" s="8">
        <f t="shared" si="18"/>
        <v>0</v>
      </c>
      <c r="M52" s="8">
        <f t="shared" si="18"/>
        <v>0</v>
      </c>
      <c r="N52" s="1"/>
    </row>
    <row r="53" spans="2:14" ht="38.25" customHeight="1">
      <c r="B53" s="22"/>
      <c r="C53" s="26" t="s">
        <v>33</v>
      </c>
      <c r="D53" s="26" t="s">
        <v>59</v>
      </c>
      <c r="E53" s="21" t="s">
        <v>45</v>
      </c>
      <c r="F53" s="5">
        <f>G53+H53+I53+J53+K53+L53+M53</f>
        <v>3830250.5</v>
      </c>
      <c r="G53" s="5">
        <v>0</v>
      </c>
      <c r="H53" s="5">
        <v>0</v>
      </c>
      <c r="I53" s="5">
        <v>0</v>
      </c>
      <c r="J53" s="5">
        <v>503685.5</v>
      </c>
      <c r="K53" s="5">
        <v>1087982</v>
      </c>
      <c r="L53" s="5">
        <v>1099529</v>
      </c>
      <c r="M53" s="5">
        <v>1139054</v>
      </c>
      <c r="N53" s="1"/>
    </row>
    <row r="54" spans="2:14" ht="55.5" customHeight="1">
      <c r="B54" s="22"/>
      <c r="C54" s="27"/>
      <c r="D54" s="27"/>
      <c r="E54" s="21" t="s">
        <v>16</v>
      </c>
      <c r="F54" s="5">
        <f t="shared" ref="F54" si="19">G54+H54+I54+J54+K54+L54+M54</f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1"/>
    </row>
    <row r="55" spans="2:14" ht="48.75" customHeight="1">
      <c r="B55" s="22" t="s">
        <v>61</v>
      </c>
      <c r="C55" s="27"/>
      <c r="D55" s="27"/>
      <c r="E55" s="21" t="s">
        <v>17</v>
      </c>
      <c r="F55" s="5">
        <f>G55+H55+I55+J55+K55+L55+M55</f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1"/>
    </row>
    <row r="56" spans="2:14" ht="83.25" customHeight="1">
      <c r="B56" s="22"/>
      <c r="C56" s="28"/>
      <c r="D56" s="28"/>
      <c r="E56" s="21" t="s">
        <v>23</v>
      </c>
      <c r="F56" s="6">
        <f>G56+H56+I56+J56+K56+L56+M56</f>
        <v>3830250.5</v>
      </c>
      <c r="G56" s="8">
        <f>SUM(G53:G55)</f>
        <v>0</v>
      </c>
      <c r="H56" s="8">
        <f t="shared" ref="H56:M56" si="20">SUM(H53:H55)</f>
        <v>0</v>
      </c>
      <c r="I56" s="8">
        <f t="shared" si="20"/>
        <v>0</v>
      </c>
      <c r="J56" s="8">
        <f t="shared" si="20"/>
        <v>503685.5</v>
      </c>
      <c r="K56" s="8">
        <f t="shared" si="20"/>
        <v>1087982</v>
      </c>
      <c r="L56" s="8">
        <f t="shared" si="20"/>
        <v>1099529</v>
      </c>
      <c r="M56" s="8">
        <f t="shared" si="20"/>
        <v>1139054</v>
      </c>
      <c r="N56" s="1"/>
    </row>
    <row r="57" spans="2:14" ht="33" customHeight="1">
      <c r="B57" s="36" t="s">
        <v>62</v>
      </c>
      <c r="C57" s="26" t="s">
        <v>58</v>
      </c>
      <c r="D57" s="26" t="s">
        <v>15</v>
      </c>
      <c r="E57" s="15" t="s">
        <v>45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1"/>
    </row>
    <row r="58" spans="2:14" ht="29.25" customHeight="1">
      <c r="B58" s="37"/>
      <c r="C58" s="27"/>
      <c r="D58" s="27"/>
      <c r="E58" s="15" t="s">
        <v>16</v>
      </c>
      <c r="F58" s="5">
        <f t="shared" ref="F58" si="21">G58+H58+I58+J58+K58+L58+M58</f>
        <v>7316000</v>
      </c>
      <c r="G58" s="5">
        <v>0</v>
      </c>
      <c r="H58" s="5">
        <v>0</v>
      </c>
      <c r="I58" s="5">
        <v>0</v>
      </c>
      <c r="J58" s="5">
        <v>7316000</v>
      </c>
      <c r="K58" s="5">
        <v>0</v>
      </c>
      <c r="L58" s="5">
        <v>0</v>
      </c>
      <c r="M58" s="5">
        <v>0</v>
      </c>
      <c r="N58" s="1"/>
    </row>
    <row r="59" spans="2:14" ht="39" customHeight="1">
      <c r="B59" s="37"/>
      <c r="C59" s="27"/>
      <c r="D59" s="27"/>
      <c r="E59" s="15" t="s">
        <v>17</v>
      </c>
      <c r="F59" s="5">
        <f>G59+H59+I59+J59+K59+L59+M59</f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1"/>
    </row>
    <row r="60" spans="2:14" ht="30">
      <c r="B60" s="37"/>
      <c r="C60" s="28"/>
      <c r="D60" s="28"/>
      <c r="E60" s="15" t="s">
        <v>23</v>
      </c>
      <c r="F60" s="6">
        <f>G60+H60+I60+J60+K60+L60+M60</f>
        <v>7316000</v>
      </c>
      <c r="G60" s="8">
        <f>SUM(G57:G59)</f>
        <v>0</v>
      </c>
      <c r="H60" s="8">
        <f t="shared" ref="H60:M60" si="22">SUM(H57:H59)</f>
        <v>0</v>
      </c>
      <c r="I60" s="8">
        <f t="shared" si="22"/>
        <v>0</v>
      </c>
      <c r="J60" s="8">
        <v>7316000</v>
      </c>
      <c r="K60" s="8">
        <f t="shared" si="22"/>
        <v>0</v>
      </c>
      <c r="L60" s="8">
        <f t="shared" si="22"/>
        <v>0</v>
      </c>
      <c r="M60" s="8">
        <f t="shared" si="22"/>
        <v>0</v>
      </c>
      <c r="N60" s="1"/>
    </row>
    <row r="61" spans="2:14" ht="30">
      <c r="C61" s="26" t="s">
        <v>65</v>
      </c>
      <c r="D61" s="26" t="s">
        <v>15</v>
      </c>
      <c r="E61" s="24" t="s">
        <v>45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1"/>
    </row>
    <row r="62" spans="2:14" ht="30">
      <c r="B62" s="25" t="s">
        <v>64</v>
      </c>
      <c r="C62" s="27"/>
      <c r="D62" s="27"/>
      <c r="E62" s="24" t="s">
        <v>16</v>
      </c>
      <c r="F62" s="5">
        <f t="shared" ref="F62" si="23">G62+H62+I62+J62+K62+L62+M62</f>
        <v>1380000</v>
      </c>
      <c r="G62" s="5">
        <v>0</v>
      </c>
      <c r="H62" s="5">
        <v>0</v>
      </c>
      <c r="I62" s="5">
        <v>0</v>
      </c>
      <c r="J62" s="5">
        <v>0</v>
      </c>
      <c r="K62" s="5">
        <v>1380000</v>
      </c>
      <c r="L62" s="5">
        <v>0</v>
      </c>
      <c r="M62" s="5">
        <v>0</v>
      </c>
      <c r="N62" s="1"/>
    </row>
    <row r="63" spans="2:14" ht="30">
      <c r="C63" s="27"/>
      <c r="D63" s="27"/>
      <c r="E63" s="24" t="s">
        <v>17</v>
      </c>
      <c r="F63" s="5">
        <f>G63+H63+I63+J63+K63+L63+M63</f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1"/>
    </row>
    <row r="64" spans="2:14" ht="30">
      <c r="C64" s="28"/>
      <c r="D64" s="28"/>
      <c r="E64" s="24" t="s">
        <v>23</v>
      </c>
      <c r="F64" s="6">
        <f>G64+H64+I64+J64+K64+L64+M64</f>
        <v>1380000</v>
      </c>
      <c r="G64" s="8">
        <f>SUM(G61:G63)</f>
        <v>0</v>
      </c>
      <c r="H64" s="8">
        <f t="shared" ref="H64:I64" si="24">SUM(H61:H63)</f>
        <v>0</v>
      </c>
      <c r="I64" s="8">
        <f t="shared" si="24"/>
        <v>0</v>
      </c>
      <c r="J64" s="8">
        <v>0</v>
      </c>
      <c r="K64" s="8">
        <f t="shared" ref="K64:M64" si="25">SUM(K61:K63)</f>
        <v>1380000</v>
      </c>
      <c r="L64" s="8">
        <f t="shared" si="25"/>
        <v>0</v>
      </c>
      <c r="M64" s="8">
        <f t="shared" si="25"/>
        <v>0</v>
      </c>
      <c r="N64" s="1"/>
    </row>
  </sheetData>
  <mergeCells count="50">
    <mergeCell ref="B33:B36"/>
    <mergeCell ref="D33:D36"/>
    <mergeCell ref="B37:B40"/>
    <mergeCell ref="B21:B24"/>
    <mergeCell ref="L2:N2"/>
    <mergeCell ref="J3:N3"/>
    <mergeCell ref="J4:N4"/>
    <mergeCell ref="J5:N5"/>
    <mergeCell ref="J6:N6"/>
    <mergeCell ref="L7:N7"/>
    <mergeCell ref="B14:N14"/>
    <mergeCell ref="B15:N15"/>
    <mergeCell ref="B18:B19"/>
    <mergeCell ref="B16:N16"/>
    <mergeCell ref="N21:N24"/>
    <mergeCell ref="G18:M18"/>
    <mergeCell ref="B57:B60"/>
    <mergeCell ref="E18:E19"/>
    <mergeCell ref="D18:D19"/>
    <mergeCell ref="C18:C19"/>
    <mergeCell ref="D37:D40"/>
    <mergeCell ref="C33:C36"/>
    <mergeCell ref="C29:C32"/>
    <mergeCell ref="B49:B52"/>
    <mergeCell ref="C49:C52"/>
    <mergeCell ref="D49:D52"/>
    <mergeCell ref="D21:D24"/>
    <mergeCell ref="C21:C24"/>
    <mergeCell ref="B45:B48"/>
    <mergeCell ref="C45:C48"/>
    <mergeCell ref="B41:B44"/>
    <mergeCell ref="C41:C44"/>
    <mergeCell ref="B25:B28"/>
    <mergeCell ref="M9:N9"/>
    <mergeCell ref="K10:N10"/>
    <mergeCell ref="J11:N11"/>
    <mergeCell ref="J12:N12"/>
    <mergeCell ref="C25:C28"/>
    <mergeCell ref="D25:D28"/>
    <mergeCell ref="C61:C64"/>
    <mergeCell ref="D61:D64"/>
    <mergeCell ref="C57:C60"/>
    <mergeCell ref="D57:D60"/>
    <mergeCell ref="N18:N19"/>
    <mergeCell ref="C53:C56"/>
    <mergeCell ref="D53:D56"/>
    <mergeCell ref="D45:D48"/>
    <mergeCell ref="D41:D44"/>
    <mergeCell ref="C37:C40"/>
    <mergeCell ref="D29:D3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N39"/>
  <sheetViews>
    <sheetView tabSelected="1" topLeftCell="D1" workbookViewId="0">
      <selection activeCell="J8" sqref="J8:K8"/>
    </sheetView>
  </sheetViews>
  <sheetFormatPr defaultRowHeight="15"/>
  <cols>
    <col min="1" max="1" width="2.85546875" customWidth="1"/>
    <col min="2" max="2" width="5.28515625" customWidth="1"/>
    <col min="3" max="3" width="19.28515625" customWidth="1"/>
    <col min="4" max="4" width="14.7109375" customWidth="1"/>
    <col min="5" max="5" width="15.28515625" customWidth="1"/>
    <col min="6" max="6" width="12.5703125" bestFit="1" customWidth="1"/>
    <col min="7" max="7" width="13.85546875" customWidth="1"/>
    <col min="8" max="9" width="12.5703125" bestFit="1" customWidth="1"/>
    <col min="10" max="10" width="13.140625" customWidth="1"/>
    <col min="11" max="13" width="11.5703125" bestFit="1" customWidth="1"/>
    <col min="14" max="14" width="17.28515625" customWidth="1"/>
  </cols>
  <sheetData>
    <row r="1" spans="2:14" ht="15.75">
      <c r="J1" s="16"/>
      <c r="K1" s="16"/>
      <c r="L1" s="48" t="s">
        <v>63</v>
      </c>
      <c r="M1" s="48"/>
      <c r="N1" s="48"/>
    </row>
    <row r="2" spans="2:14" ht="15.75">
      <c r="J2" s="48" t="s">
        <v>54</v>
      </c>
      <c r="K2" s="48"/>
      <c r="L2" s="48"/>
      <c r="M2" s="48"/>
      <c r="N2" s="48"/>
    </row>
    <row r="3" spans="2:14" ht="15.75">
      <c r="J3" s="48" t="s">
        <v>55</v>
      </c>
      <c r="K3" s="48"/>
      <c r="L3" s="48"/>
      <c r="M3" s="48"/>
      <c r="N3" s="48"/>
    </row>
    <row r="4" spans="2:14" ht="15.75">
      <c r="J4" s="48" t="s">
        <v>56</v>
      </c>
      <c r="K4" s="48"/>
      <c r="L4" s="48"/>
      <c r="M4" s="48"/>
      <c r="N4" s="48"/>
    </row>
    <row r="5" spans="2:14" ht="15.75">
      <c r="J5" s="49" t="s">
        <v>57</v>
      </c>
      <c r="K5" s="49"/>
      <c r="L5" s="49"/>
      <c r="M5" s="49"/>
      <c r="N5" s="49"/>
    </row>
    <row r="6" spans="2:14">
      <c r="J6" s="16"/>
      <c r="K6" s="16"/>
      <c r="L6" s="50" t="s">
        <v>67</v>
      </c>
      <c r="M6" s="50"/>
      <c r="N6" s="50"/>
    </row>
    <row r="7" spans="2:14">
      <c r="J7" s="16"/>
      <c r="K7" s="16"/>
      <c r="L7" s="16"/>
      <c r="M7" s="16"/>
      <c r="N7" s="16"/>
    </row>
    <row r="8" spans="2:14">
      <c r="J8" s="17"/>
      <c r="K8" s="17"/>
      <c r="L8" s="17"/>
      <c r="M8" s="32" t="s">
        <v>34</v>
      </c>
      <c r="N8" s="32"/>
    </row>
    <row r="9" spans="2:14">
      <c r="J9" s="17"/>
      <c r="K9" s="32" t="s">
        <v>49</v>
      </c>
      <c r="L9" s="32"/>
      <c r="M9" s="32"/>
      <c r="N9" s="32"/>
    </row>
    <row r="10" spans="2:14">
      <c r="J10" s="32" t="s">
        <v>35</v>
      </c>
      <c r="K10" s="32"/>
      <c r="L10" s="32"/>
      <c r="M10" s="32"/>
      <c r="N10" s="32"/>
    </row>
    <row r="11" spans="2:14">
      <c r="J11" s="32" t="s">
        <v>36</v>
      </c>
      <c r="K11" s="32"/>
      <c r="L11" s="32"/>
      <c r="M11" s="32"/>
      <c r="N11" s="32"/>
    </row>
    <row r="12" spans="2:14" ht="10.5" customHeight="1">
      <c r="J12" s="7"/>
      <c r="K12" s="7"/>
      <c r="L12" s="7"/>
      <c r="M12" s="7"/>
      <c r="N12" s="7"/>
    </row>
    <row r="13" spans="2:14" ht="12" customHeight="1">
      <c r="B13" s="59" t="s">
        <v>41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</row>
    <row r="14" spans="2:14" ht="15.75">
      <c r="B14" s="59" t="s">
        <v>50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</row>
    <row r="15" spans="2:14" ht="15.75">
      <c r="B15" s="59" t="s">
        <v>51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</row>
    <row r="16" spans="2:14" ht="8.25" customHeight="1"/>
    <row r="17" spans="2:14">
      <c r="B17" s="38" t="s">
        <v>0</v>
      </c>
      <c r="C17" s="38" t="s">
        <v>1</v>
      </c>
      <c r="D17" s="38" t="s">
        <v>2</v>
      </c>
      <c r="E17" s="38" t="s">
        <v>3</v>
      </c>
      <c r="F17" s="1"/>
      <c r="G17" s="55" t="s">
        <v>5</v>
      </c>
      <c r="H17" s="55"/>
      <c r="I17" s="55"/>
      <c r="J17" s="55"/>
      <c r="K17" s="55"/>
      <c r="L17" s="55"/>
      <c r="M17" s="55"/>
      <c r="N17" s="26" t="s">
        <v>18</v>
      </c>
    </row>
    <row r="18" spans="2:14" ht="92.25" customHeight="1">
      <c r="B18" s="38"/>
      <c r="C18" s="38"/>
      <c r="D18" s="38"/>
      <c r="E18" s="38"/>
      <c r="F18" s="2" t="s">
        <v>4</v>
      </c>
      <c r="G18" s="2" t="s">
        <v>6</v>
      </c>
      <c r="H18" s="2" t="s">
        <v>7</v>
      </c>
      <c r="I18" s="2" t="s">
        <v>8</v>
      </c>
      <c r="J18" s="2" t="s">
        <v>9</v>
      </c>
      <c r="K18" s="2" t="s">
        <v>10</v>
      </c>
      <c r="L18" s="2" t="s">
        <v>11</v>
      </c>
      <c r="M18" s="2" t="s">
        <v>12</v>
      </c>
      <c r="N18" s="28"/>
    </row>
    <row r="19" spans="2:14">
      <c r="B19" s="3">
        <v>1</v>
      </c>
      <c r="C19" s="3">
        <v>2</v>
      </c>
      <c r="D19" s="3">
        <v>3</v>
      </c>
      <c r="E19" s="3">
        <v>4</v>
      </c>
      <c r="F19" s="3">
        <v>5</v>
      </c>
      <c r="G19" s="3">
        <v>6</v>
      </c>
      <c r="H19" s="3">
        <v>7</v>
      </c>
      <c r="I19" s="3">
        <v>8</v>
      </c>
      <c r="J19" s="3">
        <v>9</v>
      </c>
      <c r="K19" s="3">
        <v>10</v>
      </c>
      <c r="L19" s="3">
        <v>11</v>
      </c>
      <c r="M19" s="3">
        <v>12</v>
      </c>
      <c r="N19" s="3">
        <v>13</v>
      </c>
    </row>
    <row r="20" spans="2:14" ht="24.75" customHeight="1">
      <c r="B20" s="60">
        <v>1</v>
      </c>
      <c r="C20" s="52" t="s">
        <v>46</v>
      </c>
      <c r="D20" s="39"/>
      <c r="E20" s="9" t="s">
        <v>44</v>
      </c>
      <c r="F20" s="10">
        <f>G20+H20+I20+J20+K20+L20+M20</f>
        <v>52228170</v>
      </c>
      <c r="G20" s="12">
        <f>G32</f>
        <v>18352204</v>
      </c>
      <c r="H20" s="12">
        <f>H32</f>
        <v>12649301</v>
      </c>
      <c r="I20" s="12">
        <f>I32</f>
        <v>14095929</v>
      </c>
      <c r="J20" s="12">
        <f>J32+J36</f>
        <v>1715571</v>
      </c>
      <c r="K20" s="12">
        <f t="shared" ref="K20:M20" si="0">K32+K36</f>
        <v>1784182</v>
      </c>
      <c r="L20" s="12">
        <f t="shared" si="0"/>
        <v>1795729</v>
      </c>
      <c r="M20" s="12">
        <f t="shared" si="0"/>
        <v>1835254</v>
      </c>
      <c r="N20" s="4"/>
    </row>
    <row r="21" spans="2:14" ht="17.25" customHeight="1">
      <c r="B21" s="61"/>
      <c r="C21" s="53"/>
      <c r="D21" s="40"/>
      <c r="E21" s="9" t="s">
        <v>16</v>
      </c>
      <c r="F21" s="10">
        <f t="shared" ref="F21:F22" si="1">G21+H21+I21+J21+K21+L21+M21</f>
        <v>44401478.450000003</v>
      </c>
      <c r="G21" s="12">
        <f>G25+G33</f>
        <v>6078236</v>
      </c>
      <c r="H21" s="12">
        <f t="shared" ref="H21:M21" si="2">H25+H33</f>
        <v>7627159.4500000002</v>
      </c>
      <c r="I21" s="12">
        <f t="shared" si="2"/>
        <v>7369166</v>
      </c>
      <c r="J21" s="12">
        <f t="shared" si="2"/>
        <v>10808577</v>
      </c>
      <c r="K21" s="12">
        <f t="shared" si="2"/>
        <v>5092780</v>
      </c>
      <c r="L21" s="12">
        <f t="shared" si="2"/>
        <v>3712780</v>
      </c>
      <c r="M21" s="12">
        <f t="shared" si="2"/>
        <v>3712780</v>
      </c>
      <c r="N21" s="4"/>
    </row>
    <row r="22" spans="2:14" ht="24.75" customHeight="1">
      <c r="B22" s="61"/>
      <c r="C22" s="53"/>
      <c r="D22" s="40"/>
      <c r="E22" s="9" t="s">
        <v>17</v>
      </c>
      <c r="F22" s="10">
        <f t="shared" si="1"/>
        <v>0</v>
      </c>
      <c r="G22" s="12"/>
      <c r="H22" s="12"/>
      <c r="I22" s="12"/>
      <c r="J22" s="12"/>
      <c r="K22" s="12"/>
      <c r="L22" s="12"/>
      <c r="M22" s="12"/>
      <c r="N22" s="4"/>
    </row>
    <row r="23" spans="2:14" ht="36" customHeight="1">
      <c r="B23" s="62"/>
      <c r="C23" s="54"/>
      <c r="D23" s="41"/>
      <c r="E23" s="9" t="s">
        <v>47</v>
      </c>
      <c r="F23" s="10">
        <f>SUM(F20:F22)</f>
        <v>96629648.450000003</v>
      </c>
      <c r="G23" s="12">
        <f>SUM(G20:G22)</f>
        <v>24430440</v>
      </c>
      <c r="H23" s="12">
        <f t="shared" ref="H23:M23" si="3">SUM(H20:H22)</f>
        <v>20276460.449999999</v>
      </c>
      <c r="I23" s="12">
        <f t="shared" si="3"/>
        <v>21465095</v>
      </c>
      <c r="J23" s="12">
        <f t="shared" si="3"/>
        <v>12524148</v>
      </c>
      <c r="K23" s="12">
        <f t="shared" si="3"/>
        <v>6876962</v>
      </c>
      <c r="L23" s="12">
        <f t="shared" si="3"/>
        <v>5508509</v>
      </c>
      <c r="M23" s="12">
        <f t="shared" si="3"/>
        <v>5548034</v>
      </c>
      <c r="N23" s="4"/>
    </row>
    <row r="24" spans="2:14" ht="33.75" customHeight="1">
      <c r="B24" s="63" t="s">
        <v>20</v>
      </c>
      <c r="C24" s="26" t="s">
        <v>48</v>
      </c>
      <c r="D24" s="56" t="s">
        <v>15</v>
      </c>
      <c r="E24" s="14" t="s">
        <v>44</v>
      </c>
      <c r="F24" s="13">
        <f>G24+H24+I24+J24+K24+L24+M24</f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26" t="s">
        <v>52</v>
      </c>
    </row>
    <row r="25" spans="2:14" ht="33.75" customHeight="1">
      <c r="B25" s="64"/>
      <c r="C25" s="27"/>
      <c r="D25" s="57"/>
      <c r="E25" s="14" t="s">
        <v>16</v>
      </c>
      <c r="F25" s="13">
        <f t="shared" ref="F25:F26" si="4">G25+H25+I25+J25+K25+L25+M25</f>
        <v>25372478.449999999</v>
      </c>
      <c r="G25" s="11">
        <v>3467236</v>
      </c>
      <c r="H25" s="11">
        <v>3567159.45</v>
      </c>
      <c r="I25" s="11">
        <v>3707166</v>
      </c>
      <c r="J25" s="11">
        <v>3492577</v>
      </c>
      <c r="K25" s="11">
        <v>3712780</v>
      </c>
      <c r="L25" s="11">
        <v>3712780</v>
      </c>
      <c r="M25" s="11">
        <v>3712780</v>
      </c>
      <c r="N25" s="27"/>
    </row>
    <row r="26" spans="2:14" ht="36.75" customHeight="1">
      <c r="B26" s="64"/>
      <c r="C26" s="27"/>
      <c r="D26" s="57"/>
      <c r="E26" s="14" t="s">
        <v>17</v>
      </c>
      <c r="F26" s="13">
        <f t="shared" si="4"/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27"/>
    </row>
    <row r="27" spans="2:14" ht="76.5" customHeight="1">
      <c r="B27" s="65"/>
      <c r="C27" s="28"/>
      <c r="D27" s="58"/>
      <c r="E27" s="14" t="s">
        <v>23</v>
      </c>
      <c r="F27" s="13">
        <f>SUM(F24:F26)</f>
        <v>25372478.449999999</v>
      </c>
      <c r="G27" s="11">
        <f>SUM(G24:G26)</f>
        <v>3467236</v>
      </c>
      <c r="H27" s="11">
        <f t="shared" ref="H27:M27" si="5">SUM(H24:H26)</f>
        <v>3567159.45</v>
      </c>
      <c r="I27" s="11">
        <f t="shared" si="5"/>
        <v>3707166</v>
      </c>
      <c r="J27" s="11">
        <f t="shared" si="5"/>
        <v>3492577</v>
      </c>
      <c r="K27" s="11">
        <f t="shared" si="5"/>
        <v>3712780</v>
      </c>
      <c r="L27" s="11">
        <f t="shared" si="5"/>
        <v>3712780</v>
      </c>
      <c r="M27" s="11">
        <f t="shared" si="5"/>
        <v>3712780</v>
      </c>
      <c r="N27" s="28"/>
    </row>
    <row r="28" spans="2:14" ht="34.5" customHeight="1">
      <c r="B28" s="23"/>
      <c r="C28" s="56" t="s">
        <v>14</v>
      </c>
      <c r="D28" s="56"/>
      <c r="E28" s="14" t="s">
        <v>44</v>
      </c>
      <c r="F28" s="13">
        <f>G28+H28+I28+J28+K28+L28+M28</f>
        <v>52228170</v>
      </c>
      <c r="G28" s="13">
        <v>18352204</v>
      </c>
      <c r="H28" s="13">
        <v>12649301</v>
      </c>
      <c r="I28" s="13">
        <v>14095929</v>
      </c>
      <c r="J28" s="13">
        <f>J32+J36</f>
        <v>1715571</v>
      </c>
      <c r="K28" s="13">
        <f t="shared" ref="K28:M28" si="6">K32+K36</f>
        <v>1784182</v>
      </c>
      <c r="L28" s="13">
        <f t="shared" si="6"/>
        <v>1795729</v>
      </c>
      <c r="M28" s="13">
        <f t="shared" si="6"/>
        <v>1835254</v>
      </c>
      <c r="N28" s="26" t="s">
        <v>19</v>
      </c>
    </row>
    <row r="29" spans="2:14" ht="37.5" customHeight="1">
      <c r="B29" s="23" t="s">
        <v>60</v>
      </c>
      <c r="C29" s="57"/>
      <c r="D29" s="57"/>
      <c r="E29" s="14" t="s">
        <v>16</v>
      </c>
      <c r="F29" s="13">
        <f t="shared" ref="F29:F30" si="7">G29+H29+I29+J29+K29+L29+M29</f>
        <v>19029000</v>
      </c>
      <c r="G29" s="13">
        <v>2611000</v>
      </c>
      <c r="H29" s="13">
        <v>4060000</v>
      </c>
      <c r="I29" s="13">
        <v>3662000</v>
      </c>
      <c r="J29" s="13">
        <v>7316000</v>
      </c>
      <c r="K29" s="13">
        <v>1380000</v>
      </c>
      <c r="L29" s="13">
        <v>0</v>
      </c>
      <c r="M29" s="13">
        <v>0</v>
      </c>
      <c r="N29" s="27"/>
    </row>
    <row r="30" spans="2:14" ht="34.5" customHeight="1">
      <c r="B30" s="23"/>
      <c r="C30" s="57"/>
      <c r="D30" s="57"/>
      <c r="E30" s="14" t="s">
        <v>17</v>
      </c>
      <c r="F30" s="13">
        <f t="shared" si="7"/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27"/>
    </row>
    <row r="31" spans="2:14" ht="61.5" customHeight="1">
      <c r="B31" s="23"/>
      <c r="C31" s="58"/>
      <c r="D31" s="58"/>
      <c r="E31" s="14" t="s">
        <v>22</v>
      </c>
      <c r="F31" s="13">
        <f>SUM(F28:F30)</f>
        <v>71257170</v>
      </c>
      <c r="G31" s="13">
        <f>SUM(G28:G30)</f>
        <v>20963204</v>
      </c>
      <c r="H31" s="13">
        <f t="shared" ref="H31:M31" si="8">SUM(H28:H30)</f>
        <v>16709301</v>
      </c>
      <c r="I31" s="13">
        <f t="shared" si="8"/>
        <v>17757929</v>
      </c>
      <c r="J31" s="13">
        <f t="shared" si="8"/>
        <v>9031571</v>
      </c>
      <c r="K31" s="13">
        <f t="shared" si="8"/>
        <v>3164182</v>
      </c>
      <c r="L31" s="13">
        <f t="shared" si="8"/>
        <v>1795729</v>
      </c>
      <c r="M31" s="13">
        <f t="shared" si="8"/>
        <v>1835254</v>
      </c>
      <c r="N31" s="28"/>
    </row>
    <row r="32" spans="2:14" ht="25.5" customHeight="1">
      <c r="B32" s="66" t="s">
        <v>20</v>
      </c>
      <c r="C32" s="56" t="s">
        <v>14</v>
      </c>
      <c r="D32" s="56" t="s">
        <v>15</v>
      </c>
      <c r="E32" s="14" t="s">
        <v>44</v>
      </c>
      <c r="F32" s="13">
        <f>G32+H32+I32+J32+K32+L32+M32</f>
        <v>48397119.5</v>
      </c>
      <c r="G32" s="13">
        <v>18352204</v>
      </c>
      <c r="H32" s="13">
        <v>12649301</v>
      </c>
      <c r="I32" s="13">
        <v>14095929</v>
      </c>
      <c r="J32" s="13">
        <v>1211685.5</v>
      </c>
      <c r="K32" s="13">
        <v>696000</v>
      </c>
      <c r="L32" s="13">
        <v>696000</v>
      </c>
      <c r="M32" s="13">
        <v>696000</v>
      </c>
      <c r="N32" s="26"/>
    </row>
    <row r="33" spans="2:14" ht="21.75" customHeight="1">
      <c r="B33" s="66"/>
      <c r="C33" s="57"/>
      <c r="D33" s="57"/>
      <c r="E33" s="14" t="s">
        <v>16</v>
      </c>
      <c r="F33" s="13">
        <f t="shared" ref="F33:F34" si="9">G33+H33+I33+J33+K33+L33+M33</f>
        <v>19029000</v>
      </c>
      <c r="G33" s="13">
        <v>2611000</v>
      </c>
      <c r="H33" s="13">
        <v>4060000</v>
      </c>
      <c r="I33" s="13">
        <v>3662000</v>
      </c>
      <c r="J33" s="13">
        <v>7316000</v>
      </c>
      <c r="K33" s="13">
        <v>1380000</v>
      </c>
      <c r="L33" s="13">
        <v>0</v>
      </c>
      <c r="M33" s="13">
        <v>0</v>
      </c>
      <c r="N33" s="27"/>
    </row>
    <row r="34" spans="2:14" ht="30.75" customHeight="1">
      <c r="B34" s="66"/>
      <c r="C34" s="57"/>
      <c r="D34" s="57"/>
      <c r="E34" s="14" t="s">
        <v>17</v>
      </c>
      <c r="F34" s="13">
        <f t="shared" si="9"/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27"/>
    </row>
    <row r="35" spans="2:14" ht="92.25" customHeight="1">
      <c r="B35" s="66"/>
      <c r="C35" s="58"/>
      <c r="D35" s="58"/>
      <c r="E35" s="14" t="s">
        <v>22</v>
      </c>
      <c r="F35" s="13">
        <f>SUM(F32:F34)</f>
        <v>67426119.5</v>
      </c>
      <c r="G35" s="13">
        <f>SUM(G32:G34)</f>
        <v>20963204</v>
      </c>
      <c r="H35" s="13">
        <f t="shared" ref="H35:M35" si="10">SUM(H32:H34)</f>
        <v>16709301</v>
      </c>
      <c r="I35" s="13">
        <f t="shared" si="10"/>
        <v>17757929</v>
      </c>
      <c r="J35" s="13">
        <f t="shared" si="10"/>
        <v>8527685.5</v>
      </c>
      <c r="K35" s="13">
        <f t="shared" si="10"/>
        <v>2076000</v>
      </c>
      <c r="L35" s="13">
        <f t="shared" si="10"/>
        <v>696000</v>
      </c>
      <c r="M35" s="13">
        <f t="shared" si="10"/>
        <v>696000</v>
      </c>
      <c r="N35" s="28"/>
    </row>
    <row r="36" spans="2:14" ht="32.25" customHeight="1">
      <c r="B36" s="67" t="s">
        <v>24</v>
      </c>
      <c r="C36" s="56" t="s">
        <v>14</v>
      </c>
      <c r="D36" s="56" t="s">
        <v>59</v>
      </c>
      <c r="E36" s="14" t="s">
        <v>44</v>
      </c>
      <c r="F36" s="13">
        <f>G36+H36+I36+J36+K36+L36+M36</f>
        <v>3831050.5</v>
      </c>
      <c r="G36" s="13"/>
      <c r="H36" s="13"/>
      <c r="I36" s="13"/>
      <c r="J36" s="13">
        <v>503885.5</v>
      </c>
      <c r="K36" s="13">
        <v>1088182</v>
      </c>
      <c r="L36" s="13">
        <v>1099729</v>
      </c>
      <c r="M36" s="13">
        <v>1139254</v>
      </c>
      <c r="N36" s="26"/>
    </row>
    <row r="37" spans="2:14" ht="31.5" customHeight="1">
      <c r="B37" s="68"/>
      <c r="C37" s="57"/>
      <c r="D37" s="57"/>
      <c r="E37" s="14" t="s">
        <v>16</v>
      </c>
      <c r="F37" s="13">
        <f t="shared" ref="F37:F38" si="11">G37+H37+I37+J37+K37+L37+M37</f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27"/>
    </row>
    <row r="38" spans="2:14" ht="30" customHeight="1">
      <c r="B38" s="68"/>
      <c r="C38" s="57"/>
      <c r="D38" s="57"/>
      <c r="E38" s="14" t="s">
        <v>17</v>
      </c>
      <c r="F38" s="13">
        <f t="shared" si="11"/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27"/>
    </row>
    <row r="39" spans="2:14" ht="75" customHeight="1">
      <c r="B39" s="69"/>
      <c r="C39" s="58"/>
      <c r="D39" s="58"/>
      <c r="E39" s="14" t="s">
        <v>22</v>
      </c>
      <c r="F39" s="13">
        <f>SUM(F36:F38)</f>
        <v>3831050.5</v>
      </c>
      <c r="G39" s="13">
        <f>SUM(G36:G38)</f>
        <v>0</v>
      </c>
      <c r="H39" s="13">
        <f t="shared" ref="H39:M39" si="12">SUM(H36:H38)</f>
        <v>0</v>
      </c>
      <c r="I39" s="13">
        <f t="shared" si="12"/>
        <v>0</v>
      </c>
      <c r="J39" s="13">
        <f t="shared" si="12"/>
        <v>503885.5</v>
      </c>
      <c r="K39" s="13">
        <f t="shared" si="12"/>
        <v>1088182</v>
      </c>
      <c r="L39" s="13">
        <f t="shared" si="12"/>
        <v>1099729</v>
      </c>
      <c r="M39" s="13">
        <f t="shared" si="12"/>
        <v>1139254</v>
      </c>
      <c r="N39" s="28"/>
    </row>
  </sheetData>
  <mergeCells count="37">
    <mergeCell ref="N24:N27"/>
    <mergeCell ref="B14:N14"/>
    <mergeCell ref="M8:N8"/>
    <mergeCell ref="K9:N9"/>
    <mergeCell ref="J10:N10"/>
    <mergeCell ref="J11:N11"/>
    <mergeCell ref="B13:N13"/>
    <mergeCell ref="L6:N6"/>
    <mergeCell ref="L1:N1"/>
    <mergeCell ref="J2:N2"/>
    <mergeCell ref="J3:N3"/>
    <mergeCell ref="J4:N4"/>
    <mergeCell ref="J5:N5"/>
    <mergeCell ref="B32:B35"/>
    <mergeCell ref="C32:C35"/>
    <mergeCell ref="D32:D35"/>
    <mergeCell ref="N32:N35"/>
    <mergeCell ref="C36:C39"/>
    <mergeCell ref="D36:D39"/>
    <mergeCell ref="N36:N39"/>
    <mergeCell ref="B36:B39"/>
    <mergeCell ref="C28:C31"/>
    <mergeCell ref="B15:N15"/>
    <mergeCell ref="B17:B18"/>
    <mergeCell ref="C17:C18"/>
    <mergeCell ref="D17:D18"/>
    <mergeCell ref="E17:E18"/>
    <mergeCell ref="G17:M17"/>
    <mergeCell ref="N17:N18"/>
    <mergeCell ref="B20:B23"/>
    <mergeCell ref="C20:C23"/>
    <mergeCell ref="D20:D23"/>
    <mergeCell ref="B24:B27"/>
    <mergeCell ref="C24:C27"/>
    <mergeCell ref="D24:D27"/>
    <mergeCell ref="D28:D31"/>
    <mergeCell ref="N28:N3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ПП-МБ</vt:lpstr>
      <vt:lpstr>ПП-МБ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2018-03-12T11:27:54Z</cp:lastPrinted>
  <dcterms:created xsi:type="dcterms:W3CDTF">2016-11-14T12:33:29Z</dcterms:created>
  <dcterms:modified xsi:type="dcterms:W3CDTF">2018-07-05T12:50:19Z</dcterms:modified>
</cp:coreProperties>
</file>