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9990" windowHeight="6000"/>
  </bookViews>
  <sheets>
    <sheet name="Отчет ф127" sheetId="1" r:id="rId1"/>
  </sheets>
  <calcPr calcId="124519"/>
</workbook>
</file>

<file path=xl/calcChain.xml><?xml version="1.0" encoding="utf-8"?>
<calcChain xmlns="http://schemas.openxmlformats.org/spreadsheetml/2006/main">
  <c r="G74" i="1"/>
  <c r="F74"/>
  <c r="D74"/>
  <c r="E74"/>
  <c r="E81"/>
  <c r="D19"/>
  <c r="H29"/>
  <c r="E29"/>
  <c r="H32"/>
  <c r="G100"/>
  <c r="G101"/>
  <c r="G95"/>
  <c r="H91"/>
  <c r="E79"/>
  <c r="E122"/>
  <c r="G122"/>
  <c r="F78"/>
  <c r="H31"/>
  <c r="E34"/>
  <c r="F122"/>
  <c r="D122"/>
  <c r="D78"/>
  <c r="G93"/>
  <c r="I93"/>
  <c r="I124"/>
  <c r="I123"/>
  <c r="H124"/>
  <c r="H123"/>
  <c r="E123"/>
  <c r="F124"/>
  <c r="E124"/>
  <c r="D124"/>
  <c r="G124"/>
  <c r="E125"/>
  <c r="G125"/>
  <c r="H125"/>
  <c r="I125"/>
  <c r="E80"/>
  <c r="E78"/>
  <c r="E77"/>
  <c r="E71"/>
  <c r="H126"/>
  <c r="I103"/>
  <c r="I102"/>
  <c r="H103"/>
  <c r="E85"/>
  <c r="E82"/>
  <c r="F100"/>
  <c r="F94"/>
  <c r="E112"/>
  <c r="E111"/>
  <c r="E93"/>
  <c r="E90"/>
  <c r="G140"/>
  <c r="G105"/>
  <c r="I84"/>
  <c r="H84"/>
  <c r="F139"/>
  <c r="G123"/>
  <c r="G107"/>
  <c r="G80"/>
  <c r="E179"/>
  <c r="E178"/>
  <c r="E177"/>
  <c r="G177"/>
  <c r="E176"/>
  <c r="D176"/>
  <c r="G176"/>
  <c r="E100"/>
  <c r="H102"/>
  <c r="E102"/>
  <c r="D102"/>
  <c r="I105"/>
  <c r="H105"/>
  <c r="I101"/>
  <c r="H107"/>
  <c r="H101"/>
  <c r="H106"/>
  <c r="F106"/>
  <c r="E106"/>
  <c r="D106"/>
  <c r="G104"/>
  <c r="F104"/>
  <c r="E104"/>
  <c r="I104"/>
  <c r="D104"/>
  <c r="H104"/>
  <c r="H100"/>
  <c r="I100"/>
  <c r="D100"/>
  <c r="I107"/>
  <c r="I122"/>
  <c r="E139"/>
  <c r="D139"/>
  <c r="H77"/>
  <c r="G180"/>
  <c r="H90"/>
  <c r="G78"/>
  <c r="H82"/>
  <c r="G72"/>
  <c r="G139"/>
  <c r="I139"/>
  <c r="H139"/>
  <c r="F131"/>
  <c r="E131"/>
  <c r="D131"/>
  <c r="G126"/>
  <c r="G129"/>
  <c r="E129"/>
  <c r="E126"/>
  <c r="D129"/>
  <c r="D126"/>
  <c r="D18"/>
  <c r="I27"/>
  <c r="E19"/>
  <c r="E18"/>
  <c r="I18"/>
  <c r="D110"/>
  <c r="D109"/>
  <c r="E110"/>
  <c r="E109"/>
  <c r="E39"/>
  <c r="I117"/>
  <c r="H117"/>
  <c r="H81"/>
  <c r="I52"/>
  <c r="F126"/>
  <c r="H129"/>
  <c r="H28"/>
  <c r="H43"/>
  <c r="I134"/>
  <c r="H134"/>
  <c r="I130"/>
  <c r="H130"/>
  <c r="D45"/>
  <c r="G71"/>
  <c r="E45"/>
  <c r="E38"/>
  <c r="E54"/>
  <c r="H54"/>
  <c r="D54"/>
  <c r="I54"/>
  <c r="D34"/>
  <c r="D29"/>
  <c r="I29"/>
  <c r="G112"/>
  <c r="I112"/>
  <c r="H111"/>
  <c r="D94"/>
  <c r="H93"/>
  <c r="G90"/>
  <c r="I90"/>
  <c r="G91"/>
  <c r="G79"/>
  <c r="H71"/>
  <c r="E56"/>
  <c r="H57"/>
  <c r="H56"/>
  <c r="D56"/>
  <c r="E59"/>
  <c r="H60"/>
  <c r="H59"/>
  <c r="D59"/>
  <c r="I30"/>
  <c r="H30"/>
  <c r="G135"/>
  <c r="G131"/>
  <c r="I140"/>
  <c r="I95"/>
  <c r="G94"/>
  <c r="I80"/>
  <c r="G179"/>
  <c r="H37"/>
  <c r="H140"/>
  <c r="G111"/>
  <c r="I111"/>
  <c r="H76"/>
  <c r="G76"/>
  <c r="I76"/>
  <c r="I37"/>
  <c r="E53"/>
  <c r="G116"/>
  <c r="G114"/>
  <c r="G113"/>
  <c r="F113"/>
  <c r="F116"/>
  <c r="F114"/>
  <c r="E116"/>
  <c r="E114"/>
  <c r="D116"/>
  <c r="D114"/>
  <c r="D53"/>
  <c r="F89"/>
  <c r="G89"/>
  <c r="I91"/>
  <c r="H52"/>
  <c r="I79"/>
  <c r="G77"/>
  <c r="I77"/>
  <c r="E89"/>
  <c r="I89"/>
  <c r="D89"/>
  <c r="D70"/>
  <c r="D75"/>
  <c r="E70"/>
  <c r="E75"/>
  <c r="E94"/>
  <c r="I94"/>
  <c r="H40"/>
  <c r="H39"/>
  <c r="G85"/>
  <c r="I85"/>
  <c r="G81"/>
  <c r="I81"/>
  <c r="I71"/>
  <c r="H46"/>
  <c r="H20"/>
  <c r="H19"/>
  <c r="H18"/>
  <c r="G82"/>
  <c r="I82"/>
  <c r="I35"/>
  <c r="D39"/>
  <c r="I39"/>
  <c r="D38"/>
  <c r="H35"/>
  <c r="H34"/>
  <c r="I46"/>
  <c r="H55"/>
  <c r="I55"/>
  <c r="I57"/>
  <c r="I56"/>
  <c r="F70"/>
  <c r="H70"/>
  <c r="H72"/>
  <c r="I72"/>
  <c r="F75"/>
  <c r="H79"/>
  <c r="H80"/>
  <c r="H85"/>
  <c r="H94"/>
  <c r="H95"/>
  <c r="I96"/>
  <c r="I97"/>
  <c r="F110"/>
  <c r="F109"/>
  <c r="H112"/>
  <c r="I115"/>
  <c r="H116"/>
  <c r="I116"/>
  <c r="H135"/>
  <c r="H131"/>
  <c r="I135"/>
  <c r="I131"/>
  <c r="I126"/>
  <c r="H143"/>
  <c r="I143"/>
  <c r="D170"/>
  <c r="D169"/>
  <c r="D162"/>
  <c r="D179"/>
  <c r="D178"/>
  <c r="D177"/>
  <c r="I40"/>
  <c r="I20"/>
  <c r="G110"/>
  <c r="G109"/>
  <c r="G70"/>
  <c r="I70"/>
  <c r="I129"/>
  <c r="D33"/>
  <c r="D17"/>
  <c r="D16"/>
  <c r="I19"/>
  <c r="I45"/>
  <c r="E113"/>
  <c r="I113"/>
  <c r="I114"/>
  <c r="D108"/>
  <c r="H114"/>
  <c r="D113"/>
  <c r="H113"/>
  <c r="E108"/>
  <c r="H78"/>
  <c r="G75"/>
  <c r="I34"/>
  <c r="H45"/>
  <c r="H38"/>
  <c r="H33"/>
  <c r="H110"/>
  <c r="I110"/>
  <c r="H89"/>
  <c r="F108"/>
  <c r="H108"/>
  <c r="H109"/>
  <c r="G108"/>
  <c r="I108"/>
  <c r="I109"/>
  <c r="I38"/>
  <c r="I33"/>
  <c r="H53"/>
  <c r="I53"/>
  <c r="H122"/>
  <c r="G73"/>
  <c r="I75"/>
  <c r="H75"/>
  <c r="G106"/>
  <c r="I106"/>
  <c r="G69"/>
  <c r="G178"/>
  <c r="D73"/>
  <c r="D69"/>
  <c r="D151"/>
  <c r="E153"/>
  <c r="E33"/>
  <c r="H17"/>
  <c r="E17"/>
  <c r="E16"/>
  <c r="I17"/>
  <c r="H16"/>
  <c r="I16"/>
  <c r="I78"/>
  <c r="D184"/>
  <c r="D183"/>
  <c r="D182"/>
  <c r="D181"/>
  <c r="E73"/>
  <c r="I74"/>
  <c r="E69"/>
  <c r="I73"/>
  <c r="E151"/>
  <c r="I69"/>
  <c r="F73"/>
  <c r="H74"/>
  <c r="F69"/>
  <c r="F151" s="1"/>
  <c r="H73"/>
  <c r="H69"/>
  <c r="E184" l="1"/>
  <c r="G151"/>
  <c r="I151" s="1"/>
  <c r="F153"/>
  <c r="G153" s="1"/>
  <c r="H151"/>
  <c r="G184" l="1"/>
  <c r="G183" s="1"/>
  <c r="G182" s="1"/>
  <c r="G181" s="1"/>
  <c r="E183"/>
  <c r="E182" s="1"/>
  <c r="E181" s="1"/>
</calcChain>
</file>

<file path=xl/sharedStrings.xml><?xml version="1.0" encoding="utf-8"?>
<sst xmlns="http://schemas.openxmlformats.org/spreadsheetml/2006/main" count="385" uniqueCount="306">
  <si>
    <t>2. Расходы бюджета</t>
  </si>
  <si>
    <t>С.2</t>
  </si>
  <si>
    <t>Код строки</t>
  </si>
  <si>
    <t>Бюджетные ассигнования, утвержденные законом о бюджете, нормативными правовыми актами о бюджете</t>
  </si>
  <si>
    <t>Лимиты бюджетных обязательств</t>
  </si>
  <si>
    <t>Исполнено</t>
  </si>
  <si>
    <t>Неисполненные назначения</t>
  </si>
  <si>
    <t>Наименование показателя</t>
  </si>
  <si>
    <t>через лицевые счета органов, осуществляющих кассовое обслуживание исполнения бюджета</t>
  </si>
  <si>
    <t>по ассигнованиям</t>
  </si>
  <si>
    <t>по лимитам бюджетных обязательств</t>
  </si>
  <si>
    <t>1</t>
  </si>
  <si>
    <t>2</t>
  </si>
  <si>
    <t>3</t>
  </si>
  <si>
    <t>4</t>
  </si>
  <si>
    <t>5</t>
  </si>
  <si>
    <t>6</t>
  </si>
  <si>
    <t>9</t>
  </si>
  <si>
    <t>10</t>
  </si>
  <si>
    <t>11</t>
  </si>
  <si>
    <t>200</t>
  </si>
  <si>
    <t>Центральный аппарат</t>
  </si>
  <si>
    <t>Другие общегосударственные вопросы</t>
  </si>
  <si>
    <t>Мобилизационная и вневойсковая подготовка</t>
  </si>
  <si>
    <t>Благоустройство</t>
  </si>
  <si>
    <t>Всего расходов</t>
  </si>
  <si>
    <t>Результат исполнения бюджета (дефицит"-", профицит"+")</t>
  </si>
  <si>
    <t>450</t>
  </si>
  <si>
    <t>Организация бюджетного процесса поселений</t>
  </si>
  <si>
    <t>Обеспечение пожарной безопасности</t>
  </si>
  <si>
    <t>Заработная плата</t>
  </si>
  <si>
    <t>Услуги связи</t>
  </si>
  <si>
    <t>Коммуннальные услуги</t>
  </si>
  <si>
    <t>Прочие расходы</t>
  </si>
  <si>
    <t>Увеличение стоимости материальных запасов</t>
  </si>
  <si>
    <t>Национальная оборона</t>
  </si>
  <si>
    <t>Национальная безопасность и правоохранительная деятельность</t>
  </si>
  <si>
    <t>Начисление на выплаты по оплате труда</t>
  </si>
  <si>
    <t>Услуги по  содержанию имущества</t>
  </si>
  <si>
    <t>Прочие работы, услуги</t>
  </si>
  <si>
    <t>Прочие мероприятия по благоустройству</t>
  </si>
  <si>
    <t>итого</t>
  </si>
  <si>
    <t>Код доходов по КД</t>
  </si>
  <si>
    <t>Прочие работы,услуги</t>
  </si>
  <si>
    <t xml:space="preserve">Доходы утвержденные законом о бюджете,нормативными правовыми актами о бюджете </t>
  </si>
  <si>
    <t>исполнение</t>
  </si>
  <si>
    <t>через органы осуществляющие кассовое обслуживание  исполнение бюджета</t>
  </si>
  <si>
    <t>неисполненные назначения</t>
  </si>
  <si>
    <t>Доходы бюджета-всего</t>
  </si>
  <si>
    <t>пеня по п/налогу</t>
  </si>
  <si>
    <t>штраф по п/налогу</t>
  </si>
  <si>
    <t xml:space="preserve">182 101 02 021 01 2000 110 </t>
  </si>
  <si>
    <t xml:space="preserve">182 101 02 021 01 3000 110 </t>
  </si>
  <si>
    <t>Единый с/налог</t>
  </si>
  <si>
    <t>182 105 03000 01 1000 110</t>
  </si>
  <si>
    <t>Пеня по с/налогу</t>
  </si>
  <si>
    <t>182 105 03000 01 2000 110</t>
  </si>
  <si>
    <t>штраф по с/налогу</t>
  </si>
  <si>
    <t>182 105 03000 01 3000 110</t>
  </si>
  <si>
    <t>Пеня на налог на имущество</t>
  </si>
  <si>
    <t>182 106 01030 10 2000 110</t>
  </si>
  <si>
    <t>182 106 01030 10 1000 110</t>
  </si>
  <si>
    <t>Земельный налог</t>
  </si>
  <si>
    <t>Пеня по земельному налогу</t>
  </si>
  <si>
    <t>182 106 06013 10 2000 110</t>
  </si>
  <si>
    <t>182 106 06023 10 2000 110</t>
  </si>
  <si>
    <t>земельный налог по обязат.возн.до 01.01.04</t>
  </si>
  <si>
    <t>182 109 04050 10 1000 110</t>
  </si>
  <si>
    <t>Безвозмездные поступления</t>
  </si>
  <si>
    <t>Итого дотаций</t>
  </si>
  <si>
    <t>Дотация на выравнивание</t>
  </si>
  <si>
    <t>Итого субвенций</t>
  </si>
  <si>
    <t>Субвенция по военскому учету</t>
  </si>
  <si>
    <t>182 109 04050 10 2000 110</t>
  </si>
  <si>
    <t>КОДЫ</t>
  </si>
  <si>
    <t>Дата</t>
  </si>
  <si>
    <t>по ОКПО</t>
  </si>
  <si>
    <t>по ОКЕИ</t>
  </si>
  <si>
    <t>1.Доходы бюджета</t>
  </si>
  <si>
    <t>Единица измерения:руб.,коп.</t>
  </si>
  <si>
    <t>3. Источники финансирования дефицита бюджетов</t>
  </si>
  <si>
    <t>Источники финансирования дефицита
бюджетов - всего</t>
  </si>
  <si>
    <t>в том числе:</t>
  </si>
  <si>
    <t>из них:</t>
  </si>
  <si>
    <t>источники внешнего финансирования бюджета</t>
  </si>
  <si>
    <t>Изменение остатков в расчетах
(стр. 810 + 820)</t>
  </si>
  <si>
    <t>изменение остатков в расчетах с органами, организующими исполнение бюджетов
(стр. 811 + стр. 812)</t>
  </si>
  <si>
    <t>увеличение счетов расчетов (дебетовый остаток счета 21002000)</t>
  </si>
  <si>
    <t>уменьшение счетов расчетов (кредитовый остаток счета 30405000)</t>
  </si>
  <si>
    <t>увеличение остатков во внутренних расчетах (кредит счета 130404000)</t>
  </si>
  <si>
    <t>уменьшение остатков во внутренних расчетах (дебет счета 130404000)</t>
  </si>
  <si>
    <t>Код стро-ки</t>
  </si>
  <si>
    <t>Код источника финансирования по КИВФ,КИВнФ</t>
  </si>
  <si>
    <t>Источники финансирования ,утвержденные бюджетной росписью</t>
  </si>
  <si>
    <t>Руководитель финансово-</t>
  </si>
  <si>
    <t xml:space="preserve">экономической службы             </t>
  </si>
  <si>
    <t>______________        ______________________</t>
  </si>
  <si>
    <t>Должность               Подпись                       Расшифровка подписи</t>
  </si>
  <si>
    <t xml:space="preserve">                                                     подпись                            Расшифровка подписи</t>
  </si>
  <si>
    <t xml:space="preserve">                               подпись                                         Расшифровка подписи                </t>
  </si>
  <si>
    <t xml:space="preserve">         Отметка ответственного исполнителя органа,осуществляющего  кассовое обслуживание бюджета </t>
  </si>
  <si>
    <t xml:space="preserve">                               подпись                                   Расшифровка подписи                </t>
  </si>
  <si>
    <t xml:space="preserve">Переодичность:1апреля,1июля,1октября,годовая   ____________________________________________     </t>
  </si>
  <si>
    <t>930 202 03015 10 0000 151</t>
  </si>
  <si>
    <t>930-0100-0000000-000-000</t>
  </si>
  <si>
    <t>930-0114-0900200-500-000</t>
  </si>
  <si>
    <t>930-0114-0900200-500-226</t>
  </si>
  <si>
    <t>930-0310-0000000-000-000</t>
  </si>
  <si>
    <t>930-0310-2026700-500-290</t>
  </si>
  <si>
    <t>О4116751</t>
  </si>
  <si>
    <t>930-0104-5310214-500-000-</t>
  </si>
  <si>
    <t>930-0104-5310214-500-211-</t>
  </si>
  <si>
    <t>930-0104-5310214-500-213-</t>
  </si>
  <si>
    <t>930-0503-6000500-500-225</t>
  </si>
  <si>
    <t>930 108 04020 01 1000 110</t>
  </si>
  <si>
    <t>Государственная пошлина</t>
  </si>
  <si>
    <t>930 108 04020 00 0000 000</t>
  </si>
  <si>
    <t>Учреждение(главный распорядитель(получатель)               Вельжичская сельская администрация</t>
  </si>
  <si>
    <t>182 101 02 021 01 2000 110</t>
  </si>
  <si>
    <t>пени по ндфл</t>
  </si>
  <si>
    <t>930-0503-6000500-500-222</t>
  </si>
  <si>
    <t>930-0104-0020400-500-310</t>
  </si>
  <si>
    <t>930-0412-3380000-500-000</t>
  </si>
  <si>
    <t>930-0412-3380000-500-226</t>
  </si>
  <si>
    <t>Увеличение стоимости основных ср-в</t>
  </si>
  <si>
    <t>Национальная экономика</t>
  </si>
  <si>
    <t>Прочие услуги</t>
  </si>
  <si>
    <t>Транспортные расходы</t>
  </si>
  <si>
    <t>Увеличение стоимости мат.запасов</t>
  </si>
  <si>
    <t>Иные межбюджетные трансферты</t>
  </si>
  <si>
    <t>930 000 00000 00 0000 000</t>
  </si>
  <si>
    <t>Налоговые и неналоговые доходы</t>
  </si>
  <si>
    <t>Налоги на имущество</t>
  </si>
  <si>
    <t>182 106 00000 00 0000 000</t>
  </si>
  <si>
    <t>182 106 06000 00 0000 110</t>
  </si>
  <si>
    <t>Налог на доходы физич.лиц</t>
  </si>
  <si>
    <t>Налог на имущество физ.лиц</t>
  </si>
  <si>
    <t xml:space="preserve">Руководитель      ____________                         Груздов В.И.    </t>
  </si>
  <si>
    <t>930 01 05 00 00 00 0000 500</t>
  </si>
  <si>
    <t>930 01 05 00 00 00 0000 000</t>
  </si>
  <si>
    <t>930 01 05 00 00 00 0000 600</t>
  </si>
  <si>
    <t>Функционирование высшего должностного лица  субъекта РФ и муниципального образования</t>
  </si>
  <si>
    <t>Земельный налог,п.2п 1 ст.394(пени)</t>
  </si>
  <si>
    <t>Другие общегосуд. вопросы</t>
  </si>
  <si>
    <t>930-0113-0900200-500-000</t>
  </si>
  <si>
    <t>930-0113-0900200-500-226</t>
  </si>
  <si>
    <t>Функционирование Правителства РФ,высших  исполнительных органов государственной власти  субъектовРФ,местных администраций</t>
  </si>
  <si>
    <t>182 106 01030 10 0000 110</t>
  </si>
  <si>
    <t>Расходы на выплату перс.м/орг</t>
  </si>
  <si>
    <t>Закупка товаров.раб.и услуг</t>
  </si>
  <si>
    <t>Иные межбюджетные ассигнования</t>
  </si>
  <si>
    <t>Уплата налога на им-во и зем.налога</t>
  </si>
  <si>
    <t>Упл.проч. налогов ,сб.и иных об.пл</t>
  </si>
  <si>
    <t>Расходы на выплату персоналу</t>
  </si>
  <si>
    <t xml:space="preserve">182 101 02010 01 1000 110 </t>
  </si>
  <si>
    <t>Налог на имущ-во физ.лиц</t>
  </si>
  <si>
    <t>Общегосударственые вопросы</t>
  </si>
  <si>
    <t xml:space="preserve">                                      </t>
  </si>
  <si>
    <t xml:space="preserve">  </t>
  </si>
  <si>
    <t xml:space="preserve">                                               </t>
  </si>
  <si>
    <t xml:space="preserve">                             </t>
  </si>
  <si>
    <t xml:space="preserve">                                   </t>
  </si>
  <si>
    <t xml:space="preserve">                                                 </t>
  </si>
  <si>
    <t xml:space="preserve">                              </t>
  </si>
  <si>
    <t xml:space="preserve">                           </t>
  </si>
  <si>
    <t xml:space="preserve">                                         </t>
  </si>
  <si>
    <t xml:space="preserve">                                                                                                         </t>
  </si>
  <si>
    <t xml:space="preserve">                                                                     </t>
  </si>
  <si>
    <t xml:space="preserve">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</si>
  <si>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</t>
  </si>
  <si>
    <t>Отчет об исполнении бюджета главного распорядителя,распорядителя ,получателя бюджетных средств, главного</t>
  </si>
  <si>
    <t xml:space="preserve">администратора,администратора источников финансирования дефицита бюджета,главного администратора     </t>
  </si>
  <si>
    <t>Форма ОКУД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</si>
  <si>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</si>
  <si>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</t>
  </si>
  <si>
    <t>Иные межб.транс.по внеш.контролю</t>
  </si>
  <si>
    <t>Функц.органов в сф. нац.безопас</t>
  </si>
  <si>
    <t>источники внутреннего финансирования дефицитов бюджетов
бюджета</t>
  </si>
  <si>
    <t>Кредиты кредитных  организаций в валюте Российской Федерации</t>
  </si>
  <si>
    <t>Получение кредитов от кредитных  организаций в валюте Российской Федерации</t>
  </si>
  <si>
    <t>930-0102-0000 10 0000-710</t>
  </si>
  <si>
    <t>930-0100-0000  00-0000-000</t>
  </si>
  <si>
    <t>930-0102-0000 00-0000-000</t>
  </si>
  <si>
    <t>930-0102-0000 00-0000-700</t>
  </si>
  <si>
    <t>930-0000-0000 00-0000-000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</si>
  <si>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</si>
  <si>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</si>
  <si>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остатков финансовых резервов бюджетов</t>
  </si>
  <si>
    <t>увеличение остатков денежных средств финансовых резервов</t>
  </si>
  <si>
    <t>930 01 05 0100 00 0000 500</t>
  </si>
  <si>
    <t>930 01 05 01 01 00 0000 510</t>
  </si>
  <si>
    <t>увеличение остатков денежных средств финансовых резервов бюджетов поселений</t>
  </si>
  <si>
    <t>930 01 05 01 01 10 0000 510</t>
  </si>
  <si>
    <t>уменьшение остатков финансовых резервов бюджетов</t>
  </si>
  <si>
    <t>уменьшение остатков денежных средств финансовых резервов</t>
  </si>
  <si>
    <t>уменьшение остатков денежных средств финансовых резервов бюджетов поселений</t>
  </si>
  <si>
    <t>930 01 05 01 00 00 0000 600</t>
  </si>
  <si>
    <t>930 01 05 01 01 00 0000 610</t>
  </si>
  <si>
    <t>930 01 05 01 01 10 0000 610</t>
  </si>
  <si>
    <t>уменьшение остатков средств бюджетов</t>
  </si>
  <si>
    <t>Изменение остатков во внутренних расчетах (стр. 821 + 822)</t>
  </si>
  <si>
    <t>О503127</t>
  </si>
  <si>
    <t xml:space="preserve">           Глава по БК</t>
  </si>
  <si>
    <t>Форма 0503127</t>
  </si>
  <si>
    <t>182 101 02000 00 0000 000</t>
  </si>
  <si>
    <t>930 202 00000 00 0000 000</t>
  </si>
  <si>
    <t>000 100 00000 00 0000 000</t>
  </si>
  <si>
    <t xml:space="preserve"> </t>
  </si>
  <si>
    <t>________           ___________                             __________                                    " _" ____201_г</t>
  </si>
  <si>
    <t>Земельный налог с организаций</t>
  </si>
  <si>
    <t>182 106 06030 03 0000 110</t>
  </si>
  <si>
    <t>Земельный налог с физических лиц</t>
  </si>
  <si>
    <t>182 106 06040 00 0000 110</t>
  </si>
  <si>
    <t>182 106 06033 10 1000 110</t>
  </si>
  <si>
    <t>182 106 06043 10 2100 110</t>
  </si>
  <si>
    <t>182 106 06043 10 1000 110</t>
  </si>
  <si>
    <t>182 106 01030 10 2100 110</t>
  </si>
  <si>
    <t>Пени по налогу на имущ-во физ.лиц</t>
  </si>
  <si>
    <t>Пени зем.налога с физ.лиц</t>
  </si>
  <si>
    <t>Уплата иных платежей</t>
  </si>
  <si>
    <t>182 105 03010 01 1000 110</t>
  </si>
  <si>
    <t>182 105 03010 01 0000 110</t>
  </si>
  <si>
    <t>Единый сельскохозяйственный налог</t>
  </si>
  <si>
    <t>930-0102-0000000000-000</t>
  </si>
  <si>
    <t>930-0104-0000000000-000</t>
  </si>
  <si>
    <t>930-0104-0000010100-800</t>
  </si>
  <si>
    <t>Резервный фонд</t>
  </si>
  <si>
    <t>Другие общегосудар. вопросы</t>
  </si>
  <si>
    <t>930-0300-0000000000-000</t>
  </si>
  <si>
    <t>Уличное освещение</t>
  </si>
  <si>
    <t>Содержание мест захоронения</t>
  </si>
  <si>
    <t>Приобретение мат.запасов</t>
  </si>
  <si>
    <t>Образование</t>
  </si>
  <si>
    <t>Доплата к пенсии</t>
  </si>
  <si>
    <t>Физическая культура и спорт</t>
  </si>
  <si>
    <t>930-0000-0000000000-000</t>
  </si>
  <si>
    <t>Прочие работы.услуги</t>
  </si>
  <si>
    <t>Прочие межбюджет.трансферты</t>
  </si>
  <si>
    <t>Прочие межбюдж.тр.бюдж.сельс. посел</t>
  </si>
  <si>
    <t>930 202 49999 10 0000 151</t>
  </si>
  <si>
    <t>930 202 49999 00 0000 151</t>
  </si>
  <si>
    <t>930-0503-0000000000-000</t>
  </si>
  <si>
    <t xml:space="preserve">930 202 15001 10 0000 151  </t>
  </si>
  <si>
    <t>930 202 15001 00 0000 151</t>
  </si>
  <si>
    <t>930 202 35118 00 0000 151</t>
  </si>
  <si>
    <t>Налог на доходы физич.лиц(пени)</t>
  </si>
  <si>
    <t>Пени зем налога с организации</t>
  </si>
  <si>
    <t>182 106 06033 10 2100 110</t>
  </si>
  <si>
    <t>Штраф налога с физ.лиц</t>
  </si>
  <si>
    <t>Штраф зем.налога с организаций</t>
  </si>
  <si>
    <t>182 106 06033 10 3000 110</t>
  </si>
  <si>
    <t xml:space="preserve">182 101 02010 01 0000 110 </t>
  </si>
  <si>
    <t>930 202 35118 10 0000 151(18-365)</t>
  </si>
  <si>
    <t>930-0102-5000080010-129</t>
  </si>
  <si>
    <t>930-0102-5000080010-121</t>
  </si>
  <si>
    <t>930-0104-3001280040-121</t>
  </si>
  <si>
    <t>930-0104-3001280040-100</t>
  </si>
  <si>
    <t>930-0104-3001280040-000</t>
  </si>
  <si>
    <t>930-0104-3001280040-129</t>
  </si>
  <si>
    <t>930-0104-3001280040-244</t>
  </si>
  <si>
    <t>930-0104-3001280040-851</t>
  </si>
  <si>
    <t>930-0104-3001280040-852</t>
  </si>
  <si>
    <t>930-0104-3001280040-853</t>
  </si>
  <si>
    <t>930-0106-5000084200-540</t>
  </si>
  <si>
    <t>930-0111-5000083030-870</t>
  </si>
  <si>
    <t>930-0113-3001380070-200</t>
  </si>
  <si>
    <t>930-0113-3001380070-244</t>
  </si>
  <si>
    <t>930-0203-3001151180-121-(18-365)</t>
  </si>
  <si>
    <t>930-0203-3001151180-129-(18-365)</t>
  </si>
  <si>
    <t>930-0203-3001151180-100-(18-365)</t>
  </si>
  <si>
    <t>930-0203-3001151180-000-(18-365)</t>
  </si>
  <si>
    <t>930-0310-3001581140-244</t>
  </si>
  <si>
    <t>930-0310-3001581140-200</t>
  </si>
  <si>
    <t>930-0503-3001781690-244</t>
  </si>
  <si>
    <t>930-0503-3001781690-200</t>
  </si>
  <si>
    <t>930-0503-3001881710-244</t>
  </si>
  <si>
    <t>930-0503-3001881710-200</t>
  </si>
  <si>
    <t>930-0503-3001981730-244</t>
  </si>
  <si>
    <t>930-0707-3002182360-244</t>
  </si>
  <si>
    <t>930-1001-3001682450-321</t>
  </si>
  <si>
    <t>930-1001-3001682450-320</t>
  </si>
  <si>
    <t>930-1102-3002082300-244</t>
  </si>
  <si>
    <t>930-1102-3002082300-200</t>
  </si>
  <si>
    <t>Наименование бюджета:   Бюджет муниципального образования" Вельжичское сельское поселение Мглинского  района"</t>
  </si>
  <si>
    <t>930-0503-3001981730-200</t>
  </si>
  <si>
    <t>Пенсии</t>
  </si>
  <si>
    <t>пени единогосельхозналога</t>
  </si>
  <si>
    <t>182 105 03010 01 2100 110</t>
  </si>
  <si>
    <t>прочие услуги</t>
  </si>
  <si>
    <t>182 101 02030 01 2100 110</t>
  </si>
  <si>
    <t>930-0406-3002283300-200</t>
  </si>
  <si>
    <t>930-0406-3002283300-244</t>
  </si>
  <si>
    <t>Членские взносы не ком. организ.</t>
  </si>
  <si>
    <t>930-0113-3001481410-853</t>
  </si>
  <si>
    <t>930-0104-3002384400-500</t>
  </si>
  <si>
    <t>930-0104-3002384400-540</t>
  </si>
  <si>
    <t>Реализац.передан.полномочий</t>
  </si>
  <si>
    <t xml:space="preserve">Главный бухгалтер     __________                    Новикова М.А.                   </t>
  </si>
  <si>
    <t>Прочие платежи</t>
  </si>
  <si>
    <t>930-0113-3001481410-500</t>
  </si>
  <si>
    <t>182 101 02010 01 2100 110</t>
  </si>
  <si>
    <t>930-0406-3002283300-853</t>
  </si>
  <si>
    <t>930-0406-3002283300-800</t>
  </si>
  <si>
    <t>администратора доходов бюджета                                                     на 01 января 2019 года</t>
  </si>
  <si>
    <t>182 105 03010 01 3000 110</t>
  </si>
  <si>
    <t>09 января 2019 года</t>
  </si>
</sst>
</file>

<file path=xl/styles.xml><?xml version="1.0" encoding="utf-8"?>
<styleSheet xmlns="http://schemas.openxmlformats.org/spreadsheetml/2006/main">
  <numFmts count="1">
    <numFmt numFmtId="174" formatCode="0.0000"/>
  </numFmts>
  <fonts count="9">
    <font>
      <sz val="10"/>
      <name val="Arial"/>
    </font>
    <font>
      <sz val="10"/>
      <name val="Arial"/>
    </font>
    <font>
      <sz val="10"/>
      <name val="Arial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20"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7" fillId="2" borderId="4" xfId="0" applyNumberFormat="1" applyFont="1" applyFill="1" applyBorder="1" applyAlignment="1" applyProtection="1">
      <alignment vertical="top"/>
    </xf>
    <xf numFmtId="2" fontId="7" fillId="2" borderId="4" xfId="0" applyNumberFormat="1" applyFont="1" applyFill="1" applyBorder="1" applyAlignment="1" applyProtection="1">
      <alignment vertical="top"/>
    </xf>
    <xf numFmtId="0" fontId="7" fillId="0" borderId="4" xfId="0" applyNumberFormat="1" applyFont="1" applyFill="1" applyBorder="1" applyAlignment="1" applyProtection="1">
      <alignment vertical="top"/>
    </xf>
    <xf numFmtId="0" fontId="7" fillId="0" borderId="4" xfId="0" applyNumberFormat="1" applyFont="1" applyFill="1" applyBorder="1" applyAlignment="1" applyProtection="1">
      <alignment vertical="top" wrapText="1"/>
    </xf>
    <xf numFmtId="2" fontId="8" fillId="0" borderId="0" xfId="0" applyNumberFormat="1" applyFont="1" applyFill="1" applyBorder="1" applyAlignment="1" applyProtection="1">
      <alignment vertical="top"/>
    </xf>
    <xf numFmtId="0" fontId="7" fillId="0" borderId="5" xfId="0" applyNumberFormat="1" applyFont="1" applyFill="1" applyBorder="1" applyAlignment="1" applyProtection="1">
      <alignment vertical="top"/>
    </xf>
    <xf numFmtId="0" fontId="7" fillId="2" borderId="6" xfId="0" applyNumberFormat="1" applyFont="1" applyFill="1" applyBorder="1" applyAlignment="1" applyProtection="1">
      <alignment horizontal="left" vertical="top" indent="1"/>
    </xf>
    <xf numFmtId="0" fontId="7" fillId="2" borderId="4" xfId="0" applyNumberFormat="1" applyFont="1" applyFill="1" applyBorder="1" applyAlignment="1" applyProtection="1">
      <alignment horizontal="left" vertical="top" indent="1"/>
    </xf>
    <xf numFmtId="2" fontId="7" fillId="2" borderId="4" xfId="0" applyNumberFormat="1" applyFont="1" applyFill="1" applyBorder="1" applyAlignment="1" applyProtection="1">
      <alignment horizontal="justify" vertical="top"/>
    </xf>
    <xf numFmtId="2" fontId="7" fillId="2" borderId="4" xfId="0" applyNumberFormat="1" applyFont="1" applyFill="1" applyBorder="1" applyAlignment="1" applyProtection="1">
      <alignment horizontal="right" vertical="top"/>
    </xf>
    <xf numFmtId="0" fontId="7" fillId="2" borderId="4" xfId="0" applyNumberFormat="1" applyFont="1" applyFill="1" applyBorder="1" applyAlignment="1" applyProtection="1">
      <alignment horizontal="left" vertical="top"/>
    </xf>
    <xf numFmtId="0" fontId="7" fillId="2" borderId="6" xfId="0" applyNumberFormat="1" applyFont="1" applyFill="1" applyBorder="1" applyAlignment="1" applyProtection="1">
      <alignment horizontal="left" vertical="top" wrapText="1" indent="1"/>
    </xf>
    <xf numFmtId="0" fontId="7" fillId="2" borderId="7" xfId="0" applyNumberFormat="1" applyFont="1" applyFill="1" applyBorder="1" applyAlignment="1" applyProtection="1">
      <alignment horizontal="left" vertical="top" indent="1"/>
    </xf>
    <xf numFmtId="2" fontId="7" fillId="2" borderId="7" xfId="0" applyNumberFormat="1" applyFont="1" applyFill="1" applyBorder="1" applyAlignment="1" applyProtection="1">
      <alignment horizontal="justify" vertical="top"/>
    </xf>
    <xf numFmtId="0" fontId="7" fillId="0" borderId="4" xfId="0" applyNumberFormat="1" applyFont="1" applyFill="1" applyBorder="1" applyAlignment="1" applyProtection="1">
      <alignment horizontal="left" vertical="top" indent="1"/>
    </xf>
    <xf numFmtId="2" fontId="7" fillId="0" borderId="4" xfId="0" applyNumberFormat="1" applyFont="1" applyFill="1" applyBorder="1" applyAlignment="1" applyProtection="1">
      <alignment horizontal="justify" vertical="top"/>
    </xf>
    <xf numFmtId="2" fontId="7" fillId="0" borderId="4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7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2" fontId="7" fillId="0" borderId="4" xfId="0" applyNumberFormat="1" applyFont="1" applyFill="1" applyBorder="1" applyAlignment="1" applyProtection="1">
      <alignment vertical="top"/>
    </xf>
    <xf numFmtId="0" fontId="7" fillId="0" borderId="4" xfId="0" applyNumberFormat="1" applyFont="1" applyFill="1" applyBorder="1" applyAlignment="1" applyProtection="1">
      <alignment horizontal="justify" vertical="top"/>
    </xf>
    <xf numFmtId="0" fontId="7" fillId="0" borderId="4" xfId="0" applyNumberFormat="1" applyFont="1" applyFill="1" applyBorder="1" applyAlignment="1" applyProtection="1">
      <alignment horizontal="center" vertical="top"/>
    </xf>
    <xf numFmtId="0" fontId="7" fillId="0" borderId="4" xfId="0" applyNumberFormat="1" applyFont="1" applyFill="1" applyBorder="1" applyAlignment="1" applyProtection="1">
      <alignment horizontal="justify" vertical="top" wrapText="1"/>
    </xf>
    <xf numFmtId="0" fontId="7" fillId="2" borderId="4" xfId="0" applyNumberFormat="1" applyFont="1" applyFill="1" applyBorder="1" applyAlignment="1" applyProtection="1">
      <alignment horizontal="justify" vertical="top"/>
    </xf>
    <xf numFmtId="0" fontId="7" fillId="2" borderId="4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left" vertical="top" indent="1"/>
    </xf>
    <xf numFmtId="2" fontId="7" fillId="0" borderId="0" xfId="0" applyNumberFormat="1" applyFont="1" applyFill="1" applyBorder="1" applyAlignment="1" applyProtection="1">
      <alignment vertical="top"/>
    </xf>
    <xf numFmtId="2" fontId="3" fillId="0" borderId="0" xfId="0" applyNumberFormat="1" applyFont="1" applyFill="1" applyBorder="1" applyAlignment="1" applyProtection="1">
      <alignment vertical="top"/>
    </xf>
    <xf numFmtId="0" fontId="6" fillId="0" borderId="8" xfId="0" applyNumberFormat="1" applyFont="1" applyFill="1" applyBorder="1" applyAlignment="1" applyProtection="1">
      <alignment horizontal="left" vertical="top"/>
    </xf>
    <xf numFmtId="0" fontId="7" fillId="0" borderId="9" xfId="0" applyNumberFormat="1" applyFont="1" applyFill="1" applyBorder="1" applyAlignment="1" applyProtection="1">
      <alignment horizontal="left" vertical="top"/>
    </xf>
    <xf numFmtId="0" fontId="7" fillId="0" borderId="4" xfId="0" applyNumberFormat="1" applyFont="1" applyFill="1" applyBorder="1" applyAlignment="1" applyProtection="1">
      <alignment horizontal="left" vertical="top" wrapText="1" indent="1"/>
    </xf>
    <xf numFmtId="0" fontId="7" fillId="0" borderId="4" xfId="0" applyNumberFormat="1" applyFont="1" applyFill="1" applyBorder="1" applyAlignment="1" applyProtection="1">
      <alignment horizontal="right" vertical="top" wrapText="1"/>
    </xf>
    <xf numFmtId="0" fontId="7" fillId="0" borderId="6" xfId="0" applyNumberFormat="1" applyFont="1" applyFill="1" applyBorder="1" applyAlignment="1" applyProtection="1">
      <alignment horizontal="left" vertical="top" indent="12"/>
    </xf>
    <xf numFmtId="0" fontId="7" fillId="0" borderId="4" xfId="0" applyNumberFormat="1" applyFont="1" applyFill="1" applyBorder="1" applyAlignment="1" applyProtection="1">
      <alignment horizontal="left" vertical="top" indent="7"/>
    </xf>
    <xf numFmtId="0" fontId="7" fillId="0" borderId="4" xfId="0" applyNumberFormat="1" applyFont="1" applyFill="1" applyBorder="1" applyAlignment="1" applyProtection="1">
      <alignment horizontal="left" vertical="top" indent="3"/>
    </xf>
    <xf numFmtId="0" fontId="7" fillId="0" borderId="4" xfId="0" applyNumberFormat="1" applyFont="1" applyFill="1" applyBorder="1" applyAlignment="1" applyProtection="1">
      <alignment horizontal="left" vertical="top"/>
    </xf>
    <xf numFmtId="0" fontId="7" fillId="0" borderId="7" xfId="0" applyNumberFormat="1" applyFont="1" applyFill="1" applyBorder="1" applyAlignment="1" applyProtection="1">
      <alignment horizontal="left" vertical="top" indent="1"/>
    </xf>
    <xf numFmtId="2" fontId="7" fillId="0" borderId="8" xfId="0" applyNumberFormat="1" applyFont="1" applyFill="1" applyBorder="1" applyAlignment="1" applyProtection="1">
      <alignment horizontal="justify" vertical="top"/>
    </xf>
    <xf numFmtId="0" fontId="7" fillId="0" borderId="10" xfId="0" applyNumberFormat="1" applyFont="1" applyFill="1" applyBorder="1" applyAlignment="1" applyProtection="1">
      <alignment horizontal="left" vertical="top" wrapText="1" indent="1"/>
    </xf>
    <xf numFmtId="0" fontId="7" fillId="0" borderId="3" xfId="0" applyNumberFormat="1" applyFont="1" applyFill="1" applyBorder="1" applyAlignment="1" applyProtection="1">
      <alignment horizontal="left" vertical="top" wrapText="1" indent="1"/>
    </xf>
    <xf numFmtId="0" fontId="7" fillId="0" borderId="11" xfId="0" applyNumberFormat="1" applyFont="1" applyFill="1" applyBorder="1" applyAlignment="1" applyProtection="1">
      <alignment horizontal="left" vertical="top" indent="1"/>
    </xf>
    <xf numFmtId="2" fontId="7" fillId="0" borderId="11" xfId="0" applyNumberFormat="1" applyFont="1" applyFill="1" applyBorder="1" applyAlignment="1" applyProtection="1">
      <alignment horizontal="justify" vertical="top"/>
    </xf>
    <xf numFmtId="2" fontId="7" fillId="0" borderId="7" xfId="0" applyNumberFormat="1" applyFont="1" applyFill="1" applyBorder="1" applyAlignment="1" applyProtection="1">
      <alignment horizontal="right" vertical="top"/>
    </xf>
    <xf numFmtId="0" fontId="7" fillId="0" borderId="6" xfId="0" applyNumberFormat="1" applyFont="1" applyFill="1" applyBorder="1" applyAlignment="1" applyProtection="1">
      <alignment horizontal="left" vertical="top"/>
    </xf>
    <xf numFmtId="0" fontId="7" fillId="0" borderId="5" xfId="0" applyNumberFormat="1" applyFont="1" applyFill="1" applyBorder="1" applyAlignment="1" applyProtection="1">
      <alignment horizontal="left" vertical="top" wrapText="1"/>
    </xf>
    <xf numFmtId="2" fontId="7" fillId="0" borderId="4" xfId="0" applyNumberFormat="1" applyFont="1" applyFill="1" applyBorder="1" applyAlignment="1" applyProtection="1">
      <alignment horizontal="left" vertical="top"/>
    </xf>
    <xf numFmtId="0" fontId="7" fillId="0" borderId="6" xfId="0" applyNumberFormat="1" applyFont="1" applyFill="1" applyBorder="1" applyAlignment="1" applyProtection="1">
      <alignment vertical="top" wrapText="1"/>
    </xf>
    <xf numFmtId="174" fontId="7" fillId="0" borderId="4" xfId="0" applyNumberFormat="1" applyFont="1" applyFill="1" applyBorder="1" applyAlignment="1" applyProtection="1">
      <alignment vertical="top"/>
    </xf>
    <xf numFmtId="0" fontId="7" fillId="0" borderId="6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vertical="top"/>
    </xf>
    <xf numFmtId="0" fontId="6" fillId="0" borderId="8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2" fontId="7" fillId="0" borderId="7" xfId="0" applyNumberFormat="1" applyFont="1" applyFill="1" applyBorder="1" applyAlignment="1" applyProtection="1">
      <alignment horizontal="justify" vertical="top"/>
    </xf>
    <xf numFmtId="0" fontId="7" fillId="0" borderId="9" xfId="0" applyNumberFormat="1" applyFont="1" applyFill="1" applyBorder="1" applyAlignment="1" applyProtection="1">
      <alignment horizontal="left" vertical="top" indent="1"/>
    </xf>
    <xf numFmtId="14" fontId="7" fillId="0" borderId="4" xfId="0" applyNumberFormat="1" applyFont="1" applyFill="1" applyBorder="1" applyAlignment="1" applyProtection="1">
      <alignment horizontal="left" vertical="top"/>
    </xf>
    <xf numFmtId="3" fontId="7" fillId="0" borderId="4" xfId="0" applyNumberFormat="1" applyFont="1" applyFill="1" applyBorder="1" applyAlignment="1" applyProtection="1">
      <alignment vertical="top"/>
    </xf>
    <xf numFmtId="0" fontId="7" fillId="0" borderId="9" xfId="0" applyNumberFormat="1" applyFont="1" applyFill="1" applyBorder="1" applyAlignment="1" applyProtection="1">
      <alignment horizontal="left" vertical="top" wrapText="1" indent="1"/>
    </xf>
    <xf numFmtId="0" fontId="7" fillId="2" borderId="10" xfId="0" applyNumberFormat="1" applyFont="1" applyFill="1" applyBorder="1" applyAlignment="1" applyProtection="1">
      <alignment horizontal="left" vertical="top" indent="1"/>
    </xf>
    <xf numFmtId="0" fontId="7" fillId="2" borderId="8" xfId="0" applyNumberFormat="1" applyFont="1" applyFill="1" applyBorder="1" applyAlignment="1" applyProtection="1">
      <alignment horizontal="left" vertical="top" indent="1"/>
    </xf>
    <xf numFmtId="2" fontId="7" fillId="2" borderId="8" xfId="0" applyNumberFormat="1" applyFont="1" applyFill="1" applyBorder="1" applyAlignment="1" applyProtection="1">
      <alignment horizontal="justify" vertical="top"/>
    </xf>
    <xf numFmtId="0" fontId="7" fillId="0" borderId="7" xfId="0" applyNumberFormat="1" applyFont="1" applyFill="1" applyBorder="1" applyAlignment="1" applyProtection="1">
      <alignment horizontal="center" vertical="top"/>
    </xf>
    <xf numFmtId="0" fontId="7" fillId="3" borderId="6" xfId="0" applyNumberFormat="1" applyFont="1" applyFill="1" applyBorder="1" applyAlignment="1" applyProtection="1">
      <alignment horizontal="left" vertical="top" indent="1"/>
    </xf>
    <xf numFmtId="0" fontId="7" fillId="3" borderId="4" xfId="0" applyNumberFormat="1" applyFont="1" applyFill="1" applyBorder="1" applyAlignment="1" applyProtection="1">
      <alignment horizontal="left" vertical="top" indent="1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7" xfId="0" applyNumberFormat="1" applyFont="1" applyFill="1" applyBorder="1" applyAlignment="1" applyProtection="1">
      <alignment horizontal="left" vertical="top"/>
    </xf>
    <xf numFmtId="0" fontId="7" fillId="0" borderId="10" xfId="0" applyNumberFormat="1" applyFont="1" applyFill="1" applyBorder="1" applyAlignment="1" applyProtection="1">
      <alignment horizontal="left" vertical="top"/>
    </xf>
    <xf numFmtId="0" fontId="7" fillId="0" borderId="4" xfId="0" applyNumberFormat="1" applyFont="1" applyFill="1" applyBorder="1" applyAlignment="1" applyProtection="1">
      <alignment vertical="top" wrapText="1"/>
    </xf>
    <xf numFmtId="0" fontId="7" fillId="0" borderId="8" xfId="0" applyNumberFormat="1" applyFont="1" applyFill="1" applyBorder="1" applyAlignment="1" applyProtection="1">
      <alignment horizontal="center" vertical="top"/>
    </xf>
    <xf numFmtId="0" fontId="6" fillId="0" borderId="8" xfId="0" applyNumberFormat="1" applyFont="1" applyFill="1" applyBorder="1" applyAlignment="1" applyProtection="1">
      <alignment horizontal="center" vertical="top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1" xfId="0" applyNumberFormat="1" applyFont="1" applyFill="1" applyBorder="1" applyAlignment="1" applyProtection="1">
      <alignment vertical="top" wrapText="1"/>
    </xf>
    <xf numFmtId="0" fontId="7" fillId="0" borderId="10" xfId="0" applyNumberFormat="1" applyFont="1" applyFill="1" applyBorder="1" applyAlignment="1" applyProtection="1">
      <alignment vertical="top" wrapText="1"/>
    </xf>
    <xf numFmtId="0" fontId="7" fillId="0" borderId="4" xfId="0" applyNumberFormat="1" applyFont="1" applyFill="1" applyBorder="1" applyAlignment="1" applyProtection="1">
      <alignment vertical="top"/>
    </xf>
    <xf numFmtId="0" fontId="7" fillId="0" borderId="7" xfId="0" applyNumberFormat="1" applyFont="1" applyFill="1" applyBorder="1" applyAlignment="1" applyProtection="1">
      <alignment horizontal="justify" vertical="top" wrapText="1"/>
    </xf>
    <xf numFmtId="0" fontId="7" fillId="0" borderId="10" xfId="0" applyNumberFormat="1" applyFont="1" applyFill="1" applyBorder="1" applyAlignment="1" applyProtection="1">
      <alignment horizontal="justify" vertical="top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9" xfId="0" applyNumberFormat="1" applyFont="1" applyFill="1" applyBorder="1" applyAlignment="1" applyProtection="1">
      <alignment horizontal="left" vertical="top" wrapText="1" indent="1"/>
    </xf>
    <xf numFmtId="0" fontId="7" fillId="0" borderId="5" xfId="0" applyNumberFormat="1" applyFont="1" applyFill="1" applyBorder="1" applyAlignment="1" applyProtection="1">
      <alignment horizontal="left" vertical="top" wrapText="1" inden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7" fillId="0" borderId="13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2" fontId="7" fillId="0" borderId="7" xfId="0" applyNumberFormat="1" applyFont="1" applyFill="1" applyBorder="1" applyAlignment="1" applyProtection="1">
      <alignment horizontal="justify" vertical="top"/>
    </xf>
    <xf numFmtId="2" fontId="7" fillId="0" borderId="10" xfId="0" applyNumberFormat="1" applyFont="1" applyFill="1" applyBorder="1" applyAlignment="1" applyProtection="1">
      <alignment horizontal="justify" vertical="top"/>
    </xf>
    <xf numFmtId="0" fontId="7" fillId="0" borderId="7" xfId="0" applyNumberFormat="1" applyFont="1" applyFill="1" applyBorder="1" applyAlignment="1" applyProtection="1">
      <alignment horizontal="left" vertical="top" indent="1"/>
    </xf>
    <xf numFmtId="0" fontId="7" fillId="0" borderId="10" xfId="0" applyNumberFormat="1" applyFont="1" applyFill="1" applyBorder="1" applyAlignment="1" applyProtection="1">
      <alignment horizontal="left" vertical="top" inden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vertical="top" wrapText="1"/>
    </xf>
    <xf numFmtId="0" fontId="7" fillId="0" borderId="14" xfId="0" applyNumberFormat="1" applyFont="1" applyFill="1" applyBorder="1" applyAlignment="1" applyProtection="1">
      <alignment vertical="top"/>
    </xf>
    <xf numFmtId="0" fontId="7" fillId="0" borderId="8" xfId="0" applyNumberFormat="1" applyFont="1" applyFill="1" applyBorder="1" applyAlignment="1" applyProtection="1">
      <alignment vertical="top"/>
    </xf>
    <xf numFmtId="0" fontId="7" fillId="0" borderId="5" xfId="0" applyNumberFormat="1" applyFont="1" applyFill="1" applyBorder="1" applyAlignment="1" applyProtection="1">
      <alignment vertical="top"/>
    </xf>
    <xf numFmtId="0" fontId="7" fillId="0" borderId="2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vertical="top"/>
    </xf>
    <xf numFmtId="0" fontId="7" fillId="0" borderId="15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9" xfId="0" applyNumberFormat="1" applyFont="1" applyFill="1" applyBorder="1" applyAlignment="1" applyProtection="1">
      <alignment vertical="top"/>
    </xf>
    <xf numFmtId="0" fontId="7" fillId="0" borderId="12" xfId="0" applyNumberFormat="1" applyFont="1" applyFill="1" applyBorder="1" applyAlignment="1" applyProtection="1">
      <alignment horizontal="left" vertical="top" wrapText="1" indent="3"/>
    </xf>
    <xf numFmtId="0" fontId="7" fillId="0" borderId="6" xfId="0" applyNumberFormat="1" applyFont="1" applyFill="1" applyBorder="1" applyAlignment="1" applyProtection="1">
      <alignment horizontal="left" vertical="top" wrapText="1" indent="3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12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Q211"/>
  <sheetViews>
    <sheetView tabSelected="1" topLeftCell="A185" zoomScale="120" workbookViewId="0">
      <selection activeCell="H184" sqref="H184"/>
    </sheetView>
  </sheetViews>
  <sheetFormatPr defaultRowHeight="12.75"/>
  <cols>
    <col min="1" max="1" width="30.28515625" customWidth="1"/>
    <col min="2" max="2" width="4.85546875" customWidth="1"/>
    <col min="3" max="3" width="24.85546875" customWidth="1"/>
    <col min="4" max="4" width="13.7109375" customWidth="1"/>
    <col min="5" max="5" width="9.85546875" customWidth="1"/>
    <col min="6" max="6" width="8.5703125" customWidth="1"/>
    <col min="7" max="7" width="9.85546875" customWidth="1"/>
    <col min="8" max="8" width="15.42578125" customWidth="1"/>
    <col min="9" max="9" width="13.140625" customWidth="1"/>
    <col min="10" max="10" width="7.28515625" customWidth="1"/>
    <col min="11" max="11" width="7.140625" customWidth="1"/>
  </cols>
  <sheetData>
    <row r="1" spans="1:147">
      <c r="A1" s="28"/>
      <c r="B1" s="28"/>
      <c r="C1" s="28"/>
      <c r="D1" s="28"/>
      <c r="E1" s="28"/>
      <c r="F1" s="28"/>
      <c r="G1" s="28"/>
      <c r="H1" s="28"/>
      <c r="I1" s="28"/>
      <c r="J1" s="28"/>
      <c r="K1" s="4"/>
      <c r="L1" s="4"/>
    </row>
    <row r="2" spans="1:147" ht="12" customHeight="1">
      <c r="A2" s="93" t="s">
        <v>170</v>
      </c>
      <c r="B2" s="93"/>
      <c r="C2" s="93"/>
      <c r="D2" s="93"/>
      <c r="E2" s="93"/>
      <c r="F2" s="93"/>
      <c r="G2" s="93"/>
      <c r="H2" s="28"/>
      <c r="I2" s="29" t="s">
        <v>74</v>
      </c>
      <c r="J2" s="28"/>
      <c r="K2" s="4"/>
      <c r="L2" s="4"/>
    </row>
    <row r="3" spans="1:147" s="5" customFormat="1">
      <c r="A3" s="93" t="s">
        <v>171</v>
      </c>
      <c r="B3" s="93"/>
      <c r="C3" s="93"/>
      <c r="D3" s="93"/>
      <c r="E3" s="93"/>
      <c r="F3" s="93"/>
      <c r="G3" s="93"/>
      <c r="H3" s="30" t="s">
        <v>172</v>
      </c>
      <c r="I3" s="32" t="s">
        <v>201</v>
      </c>
      <c r="J3" s="27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</row>
    <row r="4" spans="1:147">
      <c r="A4" s="93" t="s">
        <v>303</v>
      </c>
      <c r="B4" s="93"/>
      <c r="C4" s="93"/>
      <c r="D4" s="93"/>
      <c r="E4" s="93"/>
      <c r="F4" s="93"/>
      <c r="G4" s="30"/>
      <c r="H4" s="31" t="s">
        <v>75</v>
      </c>
      <c r="I4" s="72">
        <v>43465</v>
      </c>
      <c r="J4" s="28"/>
      <c r="K4" s="4"/>
      <c r="L4" s="4"/>
    </row>
    <row r="5" spans="1:147">
      <c r="A5" s="81" t="s">
        <v>117</v>
      </c>
      <c r="B5" s="81"/>
      <c r="C5" s="81"/>
      <c r="D5" s="81"/>
      <c r="E5" s="81"/>
      <c r="F5" s="81"/>
      <c r="G5" s="30"/>
      <c r="H5" s="31" t="s">
        <v>76</v>
      </c>
      <c r="I5" s="12" t="s">
        <v>109</v>
      </c>
      <c r="J5" s="28"/>
      <c r="K5" s="4"/>
      <c r="L5" s="4"/>
    </row>
    <row r="6" spans="1:147">
      <c r="A6" s="81" t="s">
        <v>283</v>
      </c>
      <c r="B6" s="81"/>
      <c r="C6" s="81"/>
      <c r="D6" s="81"/>
      <c r="E6" s="81"/>
      <c r="F6" s="30"/>
      <c r="G6" s="30"/>
      <c r="H6" s="28" t="s">
        <v>202</v>
      </c>
      <c r="I6" s="52">
        <v>930</v>
      </c>
      <c r="J6" s="28"/>
      <c r="K6" s="4"/>
      <c r="L6" s="4"/>
    </row>
    <row r="7" spans="1:147">
      <c r="A7" s="81" t="s">
        <v>102</v>
      </c>
      <c r="B7" s="81"/>
      <c r="C7" s="81"/>
      <c r="D7" s="81"/>
      <c r="E7" s="81"/>
      <c r="F7" s="30"/>
      <c r="G7" s="30"/>
      <c r="H7" s="28"/>
      <c r="I7" s="12"/>
      <c r="J7" s="28"/>
      <c r="K7" s="4"/>
      <c r="L7" s="4"/>
    </row>
    <row r="8" spans="1:147">
      <c r="A8" s="81" t="s">
        <v>79</v>
      </c>
      <c r="B8" s="81"/>
      <c r="C8" s="81"/>
      <c r="D8" s="30"/>
      <c r="E8" s="30"/>
      <c r="F8" s="30"/>
      <c r="G8" s="30"/>
      <c r="H8" s="31" t="s">
        <v>77</v>
      </c>
      <c r="I8" s="52">
        <v>383</v>
      </c>
      <c r="J8" s="28"/>
      <c r="K8" s="4"/>
      <c r="L8" s="4"/>
    </row>
    <row r="9" spans="1:147" ht="0.75" customHeight="1">
      <c r="A9" s="32"/>
      <c r="B9" s="32"/>
      <c r="C9" s="32"/>
      <c r="D9" s="30"/>
      <c r="E9" s="30"/>
      <c r="F9" s="28"/>
      <c r="G9" s="28"/>
      <c r="H9" s="28"/>
      <c r="I9" s="12"/>
      <c r="J9" s="28"/>
      <c r="K9" s="4"/>
      <c r="L9" s="4"/>
    </row>
    <row r="10" spans="1:147" ht="1.5" hidden="1" customHeight="1">
      <c r="A10" s="30"/>
      <c r="B10" s="30"/>
      <c r="C10" s="30"/>
      <c r="D10" s="30"/>
      <c r="E10" s="30"/>
      <c r="F10" s="28"/>
      <c r="G10" s="28"/>
      <c r="H10" s="28"/>
      <c r="I10" s="28"/>
      <c r="J10" s="28"/>
      <c r="K10" s="4"/>
      <c r="L10" s="4"/>
    </row>
    <row r="11" spans="1:147" hidden="1">
      <c r="A11" s="85" t="s">
        <v>78</v>
      </c>
      <c r="B11" s="85"/>
      <c r="C11" s="85"/>
      <c r="D11" s="85"/>
      <c r="E11" s="85"/>
      <c r="F11" s="85"/>
      <c r="G11" s="28"/>
      <c r="H11" s="28"/>
      <c r="I11" s="28"/>
      <c r="J11" s="28"/>
      <c r="K11" s="4"/>
      <c r="L11" s="4"/>
    </row>
    <row r="12" spans="1:147" ht="12.75" customHeight="1">
      <c r="A12" s="90" t="s">
        <v>7</v>
      </c>
      <c r="B12" s="87" t="s">
        <v>2</v>
      </c>
      <c r="C12" s="84" t="s">
        <v>161</v>
      </c>
      <c r="D12" s="84" t="s">
        <v>44</v>
      </c>
      <c r="E12" s="97" t="s">
        <v>45</v>
      </c>
      <c r="F12" s="98"/>
      <c r="G12" s="98"/>
      <c r="H12" s="99"/>
      <c r="I12" s="87" t="s">
        <v>47</v>
      </c>
      <c r="J12" s="33"/>
    </row>
    <row r="13" spans="1:147">
      <c r="A13" s="90"/>
      <c r="B13" s="88"/>
      <c r="C13" s="84"/>
      <c r="D13" s="84"/>
      <c r="E13" s="84" t="s">
        <v>46</v>
      </c>
      <c r="F13" s="84"/>
      <c r="G13" s="84"/>
      <c r="H13" s="84" t="s">
        <v>41</v>
      </c>
      <c r="I13" s="88"/>
      <c r="J13" s="33"/>
    </row>
    <row r="14" spans="1:147" ht="46.5" customHeight="1">
      <c r="A14" s="90"/>
      <c r="B14" s="89"/>
      <c r="C14" s="84"/>
      <c r="D14" s="84"/>
      <c r="E14" s="84"/>
      <c r="F14" s="84"/>
      <c r="G14" s="84"/>
      <c r="H14" s="84"/>
      <c r="I14" s="89"/>
      <c r="J14" s="33"/>
    </row>
    <row r="15" spans="1:147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33"/>
    </row>
    <row r="16" spans="1:147">
      <c r="A16" s="10" t="s">
        <v>48</v>
      </c>
      <c r="B16" s="10"/>
      <c r="C16" s="10" t="s">
        <v>130</v>
      </c>
      <c r="D16" s="11">
        <f>D17+D53</f>
        <v>1039826</v>
      </c>
      <c r="E16" s="11">
        <f>E17+E53</f>
        <v>1187705.42</v>
      </c>
      <c r="F16" s="10"/>
      <c r="G16" s="10"/>
      <c r="H16" s="11">
        <f>H17+H53</f>
        <v>1187705.42</v>
      </c>
      <c r="I16" s="11">
        <f>D16-H16</f>
        <v>-147879.41999999993</v>
      </c>
      <c r="J16" s="34"/>
      <c r="K16" s="3"/>
      <c r="L16" s="3"/>
      <c r="M16" s="3"/>
      <c r="N16" s="3"/>
      <c r="O16" s="3"/>
    </row>
    <row r="17" spans="1:15">
      <c r="A17" s="10" t="s">
        <v>131</v>
      </c>
      <c r="B17" s="10"/>
      <c r="C17" s="10" t="s">
        <v>206</v>
      </c>
      <c r="D17" s="11">
        <f>D18+D33+D29</f>
        <v>447700</v>
      </c>
      <c r="E17" s="11">
        <f>E18+E33+E29</f>
        <v>595579.42000000004</v>
      </c>
      <c r="F17" s="10"/>
      <c r="G17" s="10"/>
      <c r="H17" s="11">
        <f>H18+H33+H29</f>
        <v>595579.42000000004</v>
      </c>
      <c r="I17" s="11">
        <f>D17-H17</f>
        <v>-147879.42000000004</v>
      </c>
      <c r="J17" s="34"/>
      <c r="K17" s="3"/>
      <c r="L17" s="3"/>
      <c r="M17" s="3"/>
      <c r="N17" s="3"/>
      <c r="O17" s="3"/>
    </row>
    <row r="18" spans="1:15">
      <c r="A18" s="10" t="s">
        <v>135</v>
      </c>
      <c r="B18" s="10"/>
      <c r="C18" s="10" t="s">
        <v>204</v>
      </c>
      <c r="D18" s="11">
        <f>D20</f>
        <v>30800</v>
      </c>
      <c r="E18" s="11">
        <f>E19</f>
        <v>31034.62</v>
      </c>
      <c r="F18" s="10"/>
      <c r="G18" s="10"/>
      <c r="H18" s="11">
        <f>H20+H27+H28</f>
        <v>31034.62</v>
      </c>
      <c r="I18" s="11">
        <f>D18-E18</f>
        <v>-234.61999999999898</v>
      </c>
      <c r="J18" s="34"/>
      <c r="K18" s="3"/>
      <c r="L18" s="3"/>
      <c r="M18" s="3"/>
      <c r="N18" s="3"/>
      <c r="O18" s="3"/>
    </row>
    <row r="19" spans="1:15">
      <c r="A19" s="12" t="s">
        <v>135</v>
      </c>
      <c r="B19" s="10"/>
      <c r="C19" s="12" t="s">
        <v>251</v>
      </c>
      <c r="D19" s="11">
        <f>D20</f>
        <v>30800</v>
      </c>
      <c r="E19" s="11">
        <f>E20+E27+E28</f>
        <v>31034.62</v>
      </c>
      <c r="F19" s="10"/>
      <c r="G19" s="10"/>
      <c r="H19" s="11">
        <f>H20+H27+H28</f>
        <v>31034.62</v>
      </c>
      <c r="I19" s="11">
        <f>D19-E19</f>
        <v>-234.61999999999898</v>
      </c>
      <c r="J19" s="34"/>
      <c r="K19" s="3"/>
      <c r="L19" s="3"/>
      <c r="M19" s="3"/>
      <c r="N19" s="3"/>
      <c r="O19" s="3"/>
    </row>
    <row r="20" spans="1:15">
      <c r="A20" s="12" t="s">
        <v>135</v>
      </c>
      <c r="B20" s="12"/>
      <c r="C20" s="12" t="s">
        <v>154</v>
      </c>
      <c r="D20" s="35">
        <v>30800</v>
      </c>
      <c r="E20" s="35">
        <v>31027.96</v>
      </c>
      <c r="F20" s="12"/>
      <c r="G20" s="12"/>
      <c r="H20" s="35">
        <f>E20</f>
        <v>31027.96</v>
      </c>
      <c r="I20" s="35">
        <f>D20-H20</f>
        <v>-227.95999999999913</v>
      </c>
      <c r="J20" s="34"/>
      <c r="K20" s="3"/>
      <c r="L20" s="3"/>
      <c r="M20" s="3"/>
      <c r="N20" s="3"/>
      <c r="O20" s="3"/>
    </row>
    <row r="21" spans="1:15" hidden="1">
      <c r="A21" s="12" t="s">
        <v>49</v>
      </c>
      <c r="B21" s="12"/>
      <c r="C21" s="12" t="s">
        <v>51</v>
      </c>
      <c r="D21" s="35"/>
      <c r="E21" s="35"/>
      <c r="F21" s="12"/>
      <c r="G21" s="12"/>
      <c r="H21" s="35"/>
      <c r="I21" s="35"/>
      <c r="J21" s="34"/>
      <c r="K21" s="3"/>
      <c r="L21" s="3"/>
      <c r="M21" s="3"/>
      <c r="N21" s="3"/>
      <c r="O21" s="3"/>
    </row>
    <row r="22" spans="1:15" hidden="1">
      <c r="A22" s="12" t="s">
        <v>50</v>
      </c>
      <c r="B22" s="12"/>
      <c r="C22" s="12" t="s">
        <v>52</v>
      </c>
      <c r="D22" s="35"/>
      <c r="E22" s="35"/>
      <c r="F22" s="12"/>
      <c r="G22" s="12"/>
      <c r="H22" s="35"/>
      <c r="I22" s="35"/>
      <c r="J22" s="34"/>
      <c r="K22" s="3"/>
      <c r="L22" s="3"/>
      <c r="M22" s="3"/>
      <c r="N22" s="3"/>
      <c r="O22" s="3"/>
    </row>
    <row r="23" spans="1:15" hidden="1">
      <c r="A23" s="12" t="s">
        <v>53</v>
      </c>
      <c r="B23" s="12"/>
      <c r="C23" s="12" t="s">
        <v>54</v>
      </c>
      <c r="D23" s="35"/>
      <c r="E23" s="35"/>
      <c r="F23" s="12"/>
      <c r="G23" s="12"/>
      <c r="H23" s="35"/>
      <c r="I23" s="35"/>
      <c r="J23" s="34"/>
      <c r="K23" s="3"/>
      <c r="L23" s="3"/>
      <c r="M23" s="3"/>
      <c r="N23" s="3"/>
      <c r="O23" s="3"/>
    </row>
    <row r="24" spans="1:15" hidden="1">
      <c r="A24" s="12" t="s">
        <v>55</v>
      </c>
      <c r="B24" s="12"/>
      <c r="C24" s="12" t="s">
        <v>56</v>
      </c>
      <c r="D24" s="35"/>
      <c r="E24" s="35"/>
      <c r="F24" s="12"/>
      <c r="G24" s="12"/>
      <c r="H24" s="35"/>
      <c r="I24" s="35"/>
      <c r="J24" s="34"/>
      <c r="K24" s="3"/>
      <c r="L24" s="3"/>
      <c r="M24" s="3"/>
      <c r="N24" s="3"/>
      <c r="O24" s="3"/>
    </row>
    <row r="25" spans="1:15" hidden="1">
      <c r="A25" s="12" t="s">
        <v>57</v>
      </c>
      <c r="B25" s="12"/>
      <c r="C25" s="12" t="s">
        <v>58</v>
      </c>
      <c r="D25" s="35"/>
      <c r="E25" s="35"/>
      <c r="F25" s="12"/>
      <c r="G25" s="12"/>
      <c r="H25" s="35"/>
      <c r="I25" s="35"/>
      <c r="J25" s="34"/>
      <c r="K25" s="3"/>
      <c r="L25" s="3"/>
      <c r="M25" s="3"/>
      <c r="N25" s="3"/>
      <c r="O25" s="3"/>
    </row>
    <row r="26" spans="1:15" hidden="1">
      <c r="A26" s="12" t="s">
        <v>119</v>
      </c>
      <c r="B26" s="12"/>
      <c r="C26" s="12" t="s">
        <v>118</v>
      </c>
      <c r="D26" s="35"/>
      <c r="E26" s="35"/>
      <c r="F26" s="12"/>
      <c r="G26" s="12"/>
      <c r="H26" s="35"/>
      <c r="I26" s="35"/>
      <c r="J26" s="34"/>
      <c r="K26" s="3"/>
      <c r="L26" s="3"/>
      <c r="M26" s="3"/>
      <c r="N26" s="3"/>
      <c r="O26" s="3"/>
    </row>
    <row r="27" spans="1:15">
      <c r="A27" s="12" t="s">
        <v>245</v>
      </c>
      <c r="B27" s="12"/>
      <c r="C27" s="12" t="s">
        <v>289</v>
      </c>
      <c r="D27" s="35">
        <v>0</v>
      </c>
      <c r="E27" s="35">
        <v>6.05</v>
      </c>
      <c r="F27" s="12"/>
      <c r="G27" s="12"/>
      <c r="H27" s="35">
        <v>6.05</v>
      </c>
      <c r="I27" s="35">
        <f>D27-E27</f>
        <v>-6.05</v>
      </c>
      <c r="J27" s="34"/>
      <c r="K27" s="3"/>
      <c r="L27" s="3"/>
      <c r="M27" s="3"/>
      <c r="N27" s="3"/>
      <c r="O27" s="3"/>
    </row>
    <row r="28" spans="1:15">
      <c r="A28" s="12" t="s">
        <v>248</v>
      </c>
      <c r="B28" s="12"/>
      <c r="C28" s="12" t="s">
        <v>300</v>
      </c>
      <c r="D28" s="35">
        <v>0</v>
      </c>
      <c r="E28" s="35">
        <v>0.61</v>
      </c>
      <c r="F28" s="12"/>
      <c r="G28" s="12"/>
      <c r="H28" s="35">
        <f>E28</f>
        <v>0.61</v>
      </c>
      <c r="I28" s="35">
        <v>0</v>
      </c>
      <c r="J28" s="34"/>
      <c r="K28" s="3"/>
      <c r="L28" s="3"/>
      <c r="M28" s="3"/>
      <c r="N28" s="3"/>
      <c r="O28" s="3"/>
    </row>
    <row r="29" spans="1:15">
      <c r="A29" s="12" t="s">
        <v>222</v>
      </c>
      <c r="B29" s="12"/>
      <c r="C29" s="73" t="s">
        <v>221</v>
      </c>
      <c r="D29" s="35">
        <f>D30</f>
        <v>4600</v>
      </c>
      <c r="E29" s="35">
        <f>E30+E31+E32</f>
        <v>5912.24</v>
      </c>
      <c r="F29" s="12"/>
      <c r="G29" s="12"/>
      <c r="H29" s="35">
        <f>H30+H31+H32</f>
        <v>5912.24</v>
      </c>
      <c r="I29" s="35">
        <f>D29-E29</f>
        <v>-1312.2399999999998</v>
      </c>
      <c r="J29" s="34"/>
      <c r="K29" s="3"/>
      <c r="L29" s="3"/>
      <c r="M29" s="3"/>
      <c r="N29" s="3"/>
      <c r="O29" s="3"/>
    </row>
    <row r="30" spans="1:15">
      <c r="A30" s="12" t="s">
        <v>222</v>
      </c>
      <c r="B30" s="12"/>
      <c r="C30" s="73" t="s">
        <v>220</v>
      </c>
      <c r="D30" s="35">
        <v>4600</v>
      </c>
      <c r="E30" s="35">
        <v>2493</v>
      </c>
      <c r="F30" s="12"/>
      <c r="G30" s="12"/>
      <c r="H30" s="35">
        <f>E30</f>
        <v>2493</v>
      </c>
      <c r="I30" s="35">
        <f>D30-E30</f>
        <v>2107</v>
      </c>
      <c r="J30" s="34"/>
      <c r="K30" s="3"/>
      <c r="L30" s="3"/>
      <c r="M30" s="3"/>
      <c r="N30" s="3"/>
      <c r="O30" s="3"/>
    </row>
    <row r="31" spans="1:15">
      <c r="A31" s="12" t="s">
        <v>286</v>
      </c>
      <c r="B31" s="12"/>
      <c r="C31" s="73" t="s">
        <v>287</v>
      </c>
      <c r="D31" s="35">
        <v>0</v>
      </c>
      <c r="E31" s="35">
        <v>3258.14</v>
      </c>
      <c r="F31" s="12"/>
      <c r="G31" s="12"/>
      <c r="H31" s="35">
        <f>E31</f>
        <v>3258.14</v>
      </c>
      <c r="I31" s="35">
        <v>-99.14</v>
      </c>
      <c r="J31" s="34"/>
      <c r="K31" s="3"/>
      <c r="L31" s="3"/>
      <c r="M31" s="3"/>
      <c r="N31" s="3"/>
      <c r="O31" s="3"/>
    </row>
    <row r="32" spans="1:15">
      <c r="A32" s="12" t="s">
        <v>286</v>
      </c>
      <c r="B32" s="12"/>
      <c r="C32" s="73" t="s">
        <v>304</v>
      </c>
      <c r="D32" s="35">
        <v>0</v>
      </c>
      <c r="E32" s="35">
        <v>161.1</v>
      </c>
      <c r="F32" s="12"/>
      <c r="G32" s="12"/>
      <c r="H32" s="35">
        <f>E32</f>
        <v>161.1</v>
      </c>
      <c r="I32" s="35">
        <v>-99.14</v>
      </c>
      <c r="J32" s="34"/>
      <c r="K32" s="3"/>
      <c r="L32" s="3"/>
      <c r="M32" s="3"/>
      <c r="N32" s="3"/>
      <c r="O32" s="3"/>
    </row>
    <row r="33" spans="1:15">
      <c r="A33" s="12" t="s">
        <v>132</v>
      </c>
      <c r="B33" s="12"/>
      <c r="C33" s="12" t="s">
        <v>133</v>
      </c>
      <c r="D33" s="35">
        <f>D34+D38</f>
        <v>412300</v>
      </c>
      <c r="E33" s="35">
        <f>E34+E38</f>
        <v>558632.56000000006</v>
      </c>
      <c r="F33" s="12"/>
      <c r="G33" s="12"/>
      <c r="H33" s="35">
        <f>H34+H38</f>
        <v>558632.56000000006</v>
      </c>
      <c r="I33" s="35">
        <f>D33-H33</f>
        <v>-146332.56000000006</v>
      </c>
      <c r="J33" s="34"/>
      <c r="K33" s="3"/>
      <c r="L33" s="3"/>
      <c r="M33" s="3"/>
      <c r="N33" s="3"/>
      <c r="O33" s="3"/>
    </row>
    <row r="34" spans="1:15">
      <c r="A34" s="12" t="s">
        <v>155</v>
      </c>
      <c r="B34" s="12"/>
      <c r="C34" s="12" t="s">
        <v>147</v>
      </c>
      <c r="D34" s="35">
        <f>D35</f>
        <v>29500</v>
      </c>
      <c r="E34" s="35">
        <f>E35+E37</f>
        <v>29633.559999999998</v>
      </c>
      <c r="F34" s="12"/>
      <c r="G34" s="12"/>
      <c r="H34" s="35">
        <f>H35+H37</f>
        <v>29633.559999999998</v>
      </c>
      <c r="I34" s="35">
        <f>D34-H34</f>
        <v>-133.55999999999767</v>
      </c>
      <c r="J34" s="34"/>
      <c r="K34" s="3"/>
      <c r="L34" s="3"/>
      <c r="M34" s="3"/>
      <c r="N34" s="3"/>
      <c r="O34" s="3"/>
    </row>
    <row r="35" spans="1:15">
      <c r="A35" s="12" t="s">
        <v>136</v>
      </c>
      <c r="B35" s="12"/>
      <c r="C35" s="12" t="s">
        <v>61</v>
      </c>
      <c r="D35" s="35">
        <v>29500</v>
      </c>
      <c r="E35" s="35">
        <v>29407.62</v>
      </c>
      <c r="F35" s="12"/>
      <c r="G35" s="12"/>
      <c r="H35" s="35">
        <f>E35</f>
        <v>29407.62</v>
      </c>
      <c r="I35" s="35">
        <f>D35-E35</f>
        <v>92.380000000001019</v>
      </c>
      <c r="J35" s="34"/>
      <c r="K35" s="3" t="s">
        <v>160</v>
      </c>
      <c r="L35" s="3"/>
      <c r="M35" s="3"/>
      <c r="N35" s="3"/>
      <c r="O35" s="3"/>
    </row>
    <row r="36" spans="1:15" hidden="1">
      <c r="A36" s="12" t="s">
        <v>59</v>
      </c>
      <c r="B36" s="12"/>
      <c r="C36" s="12" t="s">
        <v>60</v>
      </c>
      <c r="D36" s="35"/>
      <c r="E36" s="35"/>
      <c r="F36" s="12"/>
      <c r="G36" s="12"/>
      <c r="H36" s="35"/>
      <c r="I36" s="35"/>
      <c r="J36" s="34"/>
      <c r="K36" s="3"/>
      <c r="L36" s="3"/>
      <c r="M36" s="3"/>
      <c r="N36" s="3"/>
      <c r="O36" s="3"/>
    </row>
    <row r="37" spans="1:15">
      <c r="A37" s="12" t="s">
        <v>217</v>
      </c>
      <c r="B37" s="12"/>
      <c r="C37" s="12" t="s">
        <v>216</v>
      </c>
      <c r="D37" s="35">
        <v>0</v>
      </c>
      <c r="E37" s="35">
        <v>225.94</v>
      </c>
      <c r="F37" s="12"/>
      <c r="G37" s="12"/>
      <c r="H37" s="35">
        <f>E37</f>
        <v>225.94</v>
      </c>
      <c r="I37" s="35">
        <f>D37-E37</f>
        <v>-225.94</v>
      </c>
      <c r="J37" s="34"/>
      <c r="K37" s="3"/>
      <c r="L37" s="3"/>
      <c r="M37" s="3"/>
      <c r="N37" s="3"/>
      <c r="O37" s="3"/>
    </row>
    <row r="38" spans="1:15">
      <c r="A38" s="12" t="s">
        <v>62</v>
      </c>
      <c r="B38" s="12"/>
      <c r="C38" s="12" t="s">
        <v>134</v>
      </c>
      <c r="D38" s="35">
        <f>D39+D46</f>
        <v>382800</v>
      </c>
      <c r="E38" s="35">
        <f>E39+E45</f>
        <v>528999</v>
      </c>
      <c r="F38" s="12"/>
      <c r="G38" s="12"/>
      <c r="H38" s="35">
        <f>H39+H45</f>
        <v>528999</v>
      </c>
      <c r="I38" s="35">
        <f>D38-H38</f>
        <v>-146199</v>
      </c>
      <c r="J38" s="34"/>
      <c r="K38" s="3" t="s">
        <v>159</v>
      </c>
      <c r="L38" s="3"/>
      <c r="M38" s="3"/>
      <c r="N38" s="3"/>
      <c r="O38" s="3"/>
    </row>
    <row r="39" spans="1:15">
      <c r="A39" s="12" t="s">
        <v>209</v>
      </c>
      <c r="B39" s="12"/>
      <c r="C39" s="12" t="s">
        <v>210</v>
      </c>
      <c r="D39" s="35">
        <f>D40</f>
        <v>282300</v>
      </c>
      <c r="E39" s="35">
        <f>E40+E43+E44</f>
        <v>427991.4</v>
      </c>
      <c r="F39" s="12"/>
      <c r="G39" s="12"/>
      <c r="H39" s="35">
        <f>H40+H43+H44</f>
        <v>427991.4</v>
      </c>
      <c r="I39" s="35">
        <f>D39-H39</f>
        <v>-145691.40000000002</v>
      </c>
      <c r="J39" s="34"/>
      <c r="K39" s="3"/>
      <c r="L39" s="3"/>
      <c r="M39" s="3"/>
      <c r="N39" s="3"/>
      <c r="O39" s="3"/>
    </row>
    <row r="40" spans="1:15">
      <c r="A40" s="12" t="s">
        <v>209</v>
      </c>
      <c r="B40" s="12"/>
      <c r="C40" s="12" t="s">
        <v>213</v>
      </c>
      <c r="D40" s="35">
        <v>282300</v>
      </c>
      <c r="E40" s="35">
        <v>417936.59</v>
      </c>
      <c r="F40" s="12"/>
      <c r="G40" s="12"/>
      <c r="H40" s="35">
        <f>E40</f>
        <v>417936.59</v>
      </c>
      <c r="I40" s="35">
        <f>D40-H40</f>
        <v>-135636.59000000003</v>
      </c>
      <c r="J40" s="34"/>
      <c r="K40" s="3"/>
      <c r="L40" s="3"/>
      <c r="M40" s="3"/>
      <c r="N40" s="3"/>
      <c r="O40" s="3"/>
    </row>
    <row r="41" spans="1:15" hidden="1">
      <c r="A41" s="12" t="s">
        <v>63</v>
      </c>
      <c r="B41" s="12"/>
      <c r="C41" s="12" t="s">
        <v>64</v>
      </c>
      <c r="D41" s="35"/>
      <c r="E41" s="35"/>
      <c r="F41" s="12"/>
      <c r="G41" s="12"/>
      <c r="H41" s="35"/>
      <c r="I41" s="35"/>
      <c r="J41" s="34"/>
      <c r="K41" s="3"/>
      <c r="L41" s="3"/>
      <c r="M41" s="3"/>
      <c r="N41" s="3"/>
      <c r="O41" s="3"/>
    </row>
    <row r="42" spans="1:15" hidden="1">
      <c r="A42" s="12" t="s">
        <v>142</v>
      </c>
      <c r="B42" s="12"/>
      <c r="C42" s="12" t="s">
        <v>65</v>
      </c>
      <c r="D42" s="35"/>
      <c r="E42" s="35"/>
      <c r="F42" s="12"/>
      <c r="G42" s="12"/>
      <c r="H42" s="35"/>
      <c r="I42" s="35"/>
      <c r="J42" s="34"/>
      <c r="K42" s="3"/>
      <c r="L42" s="3"/>
      <c r="M42" s="3"/>
      <c r="N42" s="3"/>
      <c r="O42" s="3"/>
    </row>
    <row r="43" spans="1:15">
      <c r="A43" s="12" t="s">
        <v>246</v>
      </c>
      <c r="B43" s="12"/>
      <c r="C43" s="12" t="s">
        <v>247</v>
      </c>
      <c r="D43" s="35">
        <v>0</v>
      </c>
      <c r="E43" s="35">
        <v>10054.81</v>
      </c>
      <c r="F43" s="12"/>
      <c r="G43" s="12"/>
      <c r="H43" s="35">
        <f>E43</f>
        <v>10054.81</v>
      </c>
      <c r="I43" s="35">
        <v>0</v>
      </c>
      <c r="J43" s="34"/>
      <c r="K43" s="3"/>
      <c r="L43" s="3"/>
      <c r="M43" s="3"/>
      <c r="N43" s="3"/>
      <c r="O43" s="3"/>
    </row>
    <row r="44" spans="1:15">
      <c r="A44" s="12" t="s">
        <v>249</v>
      </c>
      <c r="B44" s="12"/>
      <c r="C44" s="12" t="s">
        <v>250</v>
      </c>
      <c r="D44" s="35">
        <v>0</v>
      </c>
      <c r="E44" s="35">
        <v>0</v>
      </c>
      <c r="F44" s="12"/>
      <c r="G44" s="12"/>
      <c r="H44" s="35">
        <v>0</v>
      </c>
      <c r="I44" s="35">
        <v>0</v>
      </c>
      <c r="J44" s="34"/>
      <c r="K44" s="3"/>
      <c r="L44" s="3"/>
      <c r="M44" s="3"/>
      <c r="N44" s="3"/>
      <c r="O44" s="3"/>
    </row>
    <row r="45" spans="1:15">
      <c r="A45" s="12" t="s">
        <v>211</v>
      </c>
      <c r="B45" s="12"/>
      <c r="C45" s="12" t="s">
        <v>212</v>
      </c>
      <c r="D45" s="35">
        <f>D46</f>
        <v>100500</v>
      </c>
      <c r="E45" s="35">
        <f>E46+E52</f>
        <v>101007.59999999999</v>
      </c>
      <c r="F45" s="12"/>
      <c r="G45" s="12"/>
      <c r="H45" s="35">
        <f>H46+H52</f>
        <v>101007.59999999999</v>
      </c>
      <c r="I45" s="35">
        <f>D45-E45</f>
        <v>-507.59999999999127</v>
      </c>
      <c r="J45" s="34"/>
      <c r="K45" s="3"/>
      <c r="L45" s="3"/>
      <c r="M45" s="3"/>
      <c r="N45" s="3"/>
      <c r="O45" s="3"/>
    </row>
    <row r="46" spans="1:15">
      <c r="A46" s="12" t="s">
        <v>211</v>
      </c>
      <c r="B46" s="12"/>
      <c r="C46" s="36" t="s">
        <v>215</v>
      </c>
      <c r="D46" s="35">
        <v>100500</v>
      </c>
      <c r="E46" s="35">
        <v>100919.79</v>
      </c>
      <c r="F46" s="37"/>
      <c r="G46" s="37"/>
      <c r="H46" s="35">
        <f>E46</f>
        <v>100919.79</v>
      </c>
      <c r="I46" s="35">
        <f>D46-E46</f>
        <v>-419.7899999999936</v>
      </c>
      <c r="J46" s="34"/>
      <c r="K46" s="3"/>
      <c r="L46" s="3" t="s">
        <v>158</v>
      </c>
      <c r="M46" s="3"/>
      <c r="N46" s="3"/>
      <c r="O46" s="3"/>
    </row>
    <row r="47" spans="1:15" hidden="1">
      <c r="A47" s="12" t="s">
        <v>63</v>
      </c>
      <c r="B47" s="12"/>
      <c r="C47" s="36" t="s">
        <v>65</v>
      </c>
      <c r="D47" s="35"/>
      <c r="E47" s="35"/>
      <c r="F47" s="37"/>
      <c r="G47" s="37"/>
      <c r="H47" s="35"/>
      <c r="I47" s="35"/>
      <c r="J47" s="34"/>
      <c r="K47" s="3"/>
      <c r="L47" s="3"/>
      <c r="M47" s="3"/>
      <c r="N47" s="3"/>
      <c r="O47" s="3"/>
    </row>
    <row r="48" spans="1:15" hidden="1">
      <c r="A48" s="12" t="s">
        <v>115</v>
      </c>
      <c r="B48" s="12"/>
      <c r="C48" s="36" t="s">
        <v>116</v>
      </c>
      <c r="D48" s="35"/>
      <c r="E48" s="35"/>
      <c r="F48" s="37"/>
      <c r="G48" s="37"/>
      <c r="H48" s="35"/>
      <c r="I48" s="35"/>
      <c r="J48" s="34"/>
      <c r="K48" s="3"/>
      <c r="L48" s="3"/>
      <c r="M48" s="3"/>
      <c r="N48" s="3"/>
      <c r="O48" s="3"/>
    </row>
    <row r="49" spans="1:15" hidden="1">
      <c r="A49" s="12" t="s">
        <v>115</v>
      </c>
      <c r="B49" s="12"/>
      <c r="C49" s="36" t="s">
        <v>114</v>
      </c>
      <c r="D49" s="35"/>
      <c r="E49" s="35"/>
      <c r="F49" s="37"/>
      <c r="G49" s="37"/>
      <c r="H49" s="35"/>
      <c r="I49" s="35"/>
      <c r="J49" s="34"/>
      <c r="K49" s="3"/>
      <c r="L49" s="3"/>
      <c r="M49" s="3"/>
      <c r="N49" s="3"/>
      <c r="O49" s="3"/>
    </row>
    <row r="50" spans="1:15" ht="11.25" hidden="1" customHeight="1">
      <c r="A50" s="13" t="s">
        <v>66</v>
      </c>
      <c r="B50" s="12"/>
      <c r="C50" s="38" t="s">
        <v>67</v>
      </c>
      <c r="D50" s="35"/>
      <c r="E50" s="35"/>
      <c r="F50" s="37"/>
      <c r="G50" s="37"/>
      <c r="H50" s="35"/>
      <c r="I50" s="35"/>
      <c r="J50" s="34"/>
      <c r="K50" s="3"/>
      <c r="L50" s="3"/>
      <c r="M50" s="3"/>
      <c r="N50" s="3"/>
      <c r="O50" s="3"/>
    </row>
    <row r="51" spans="1:15" ht="12.75" hidden="1" customHeight="1">
      <c r="A51" s="12" t="s">
        <v>63</v>
      </c>
      <c r="B51" s="12"/>
      <c r="C51" s="38" t="s">
        <v>73</v>
      </c>
      <c r="D51" s="35"/>
      <c r="E51" s="35"/>
      <c r="F51" s="37"/>
      <c r="G51" s="37"/>
      <c r="H51" s="35"/>
      <c r="I51" s="35"/>
      <c r="J51" s="34"/>
      <c r="K51" s="3"/>
      <c r="L51" s="3"/>
      <c r="M51" s="3"/>
      <c r="N51" s="3"/>
      <c r="O51" s="3"/>
    </row>
    <row r="52" spans="1:15" ht="12.75" customHeight="1">
      <c r="A52" s="12" t="s">
        <v>218</v>
      </c>
      <c r="B52" s="12"/>
      <c r="C52" s="38" t="s">
        <v>214</v>
      </c>
      <c r="D52" s="35">
        <v>0</v>
      </c>
      <c r="E52" s="35">
        <v>87.81</v>
      </c>
      <c r="F52" s="37"/>
      <c r="G52" s="37"/>
      <c r="H52" s="35">
        <f>E52</f>
        <v>87.81</v>
      </c>
      <c r="I52" s="35">
        <f>D52-E52</f>
        <v>-87.81</v>
      </c>
      <c r="J52" s="34"/>
      <c r="K52" s="3"/>
      <c r="L52" s="3"/>
      <c r="M52" s="3"/>
      <c r="N52" s="3"/>
      <c r="O52" s="3"/>
    </row>
    <row r="53" spans="1:15">
      <c r="A53" s="10" t="s">
        <v>68</v>
      </c>
      <c r="B53" s="10"/>
      <c r="C53" s="39" t="s">
        <v>205</v>
      </c>
      <c r="D53" s="11">
        <f>D54+D56+D59</f>
        <v>592126</v>
      </c>
      <c r="E53" s="11">
        <f>E54+E56+E59</f>
        <v>592126</v>
      </c>
      <c r="F53" s="40"/>
      <c r="G53" s="40"/>
      <c r="H53" s="11">
        <f>H54+H56+H59</f>
        <v>592126</v>
      </c>
      <c r="I53" s="11">
        <f>D53-H53+I59</f>
        <v>0</v>
      </c>
      <c r="J53" s="34"/>
      <c r="K53" s="3"/>
      <c r="L53" s="3"/>
      <c r="M53" s="3"/>
      <c r="N53" s="3"/>
      <c r="O53" s="3"/>
    </row>
    <row r="54" spans="1:15">
      <c r="A54" s="10" t="s">
        <v>69</v>
      </c>
      <c r="B54" s="10"/>
      <c r="C54" s="39" t="s">
        <v>243</v>
      </c>
      <c r="D54" s="11">
        <f>D55</f>
        <v>58035</v>
      </c>
      <c r="E54" s="11">
        <f>E55</f>
        <v>58035</v>
      </c>
      <c r="F54" s="40"/>
      <c r="G54" s="40"/>
      <c r="H54" s="11">
        <f>E54</f>
        <v>58035</v>
      </c>
      <c r="I54" s="11">
        <f>D54-H54</f>
        <v>0</v>
      </c>
      <c r="J54" s="34"/>
      <c r="K54" s="3"/>
      <c r="L54" s="3"/>
      <c r="M54" s="3"/>
      <c r="N54" s="3"/>
      <c r="O54" s="3"/>
    </row>
    <row r="55" spans="1:15">
      <c r="A55" s="12" t="s">
        <v>70</v>
      </c>
      <c r="B55" s="12"/>
      <c r="C55" s="12" t="s">
        <v>242</v>
      </c>
      <c r="D55" s="35">
        <v>58035</v>
      </c>
      <c r="E55" s="35">
        <v>58035</v>
      </c>
      <c r="F55" s="12"/>
      <c r="G55" s="12"/>
      <c r="H55" s="35">
        <f>E55</f>
        <v>58035</v>
      </c>
      <c r="I55" s="35">
        <f>D55-H55</f>
        <v>0</v>
      </c>
      <c r="J55" s="33"/>
    </row>
    <row r="56" spans="1:15">
      <c r="A56" s="10" t="s">
        <v>71</v>
      </c>
      <c r="B56" s="10"/>
      <c r="C56" s="10" t="s">
        <v>244</v>
      </c>
      <c r="D56" s="11">
        <f>D57</f>
        <v>72763</v>
      </c>
      <c r="E56" s="11">
        <f>E57</f>
        <v>72763</v>
      </c>
      <c r="F56" s="10"/>
      <c r="G56" s="10"/>
      <c r="H56" s="11">
        <f>H57</f>
        <v>72763</v>
      </c>
      <c r="I56" s="11">
        <f>I57</f>
        <v>0</v>
      </c>
      <c r="J56" s="33"/>
    </row>
    <row r="57" spans="1:15">
      <c r="A57" s="12" t="s">
        <v>72</v>
      </c>
      <c r="B57" s="12"/>
      <c r="C57" s="12" t="s">
        <v>252</v>
      </c>
      <c r="D57" s="35">
        <v>72763</v>
      </c>
      <c r="E57" s="35">
        <v>72763</v>
      </c>
      <c r="F57" s="12"/>
      <c r="G57" s="12"/>
      <c r="H57" s="35">
        <f>E56</f>
        <v>72763</v>
      </c>
      <c r="I57" s="35">
        <f>D57-E57</f>
        <v>0</v>
      </c>
      <c r="J57" s="33"/>
    </row>
    <row r="58" spans="1:15" hidden="1">
      <c r="A58" s="12"/>
      <c r="B58" s="12"/>
      <c r="C58" s="12" t="s">
        <v>103</v>
      </c>
      <c r="D58" s="35"/>
      <c r="E58" s="35"/>
      <c r="F58" s="12"/>
      <c r="G58" s="12"/>
      <c r="H58" s="35"/>
      <c r="I58" s="35"/>
      <c r="J58" s="33"/>
    </row>
    <row r="59" spans="1:15">
      <c r="A59" s="12" t="s">
        <v>237</v>
      </c>
      <c r="B59" s="12"/>
      <c r="C59" s="12" t="s">
        <v>240</v>
      </c>
      <c r="D59" s="35">
        <f>D60</f>
        <v>461328</v>
      </c>
      <c r="E59" s="35">
        <f>E60</f>
        <v>461328</v>
      </c>
      <c r="F59" s="12"/>
      <c r="G59" s="12"/>
      <c r="H59" s="35">
        <f>H60</f>
        <v>461328</v>
      </c>
      <c r="I59" s="35">
        <v>0</v>
      </c>
      <c r="J59" s="33"/>
    </row>
    <row r="60" spans="1:15">
      <c r="A60" s="12" t="s">
        <v>238</v>
      </c>
      <c r="B60" s="12"/>
      <c r="C60" s="12" t="s">
        <v>239</v>
      </c>
      <c r="D60" s="35">
        <v>461328</v>
      </c>
      <c r="E60" s="35">
        <v>461328</v>
      </c>
      <c r="F60" s="12"/>
      <c r="G60" s="12"/>
      <c r="H60" s="35">
        <f>E59</f>
        <v>461328</v>
      </c>
      <c r="I60" s="35">
        <v>0</v>
      </c>
      <c r="J60" s="4"/>
    </row>
    <row r="61" spans="1:15">
      <c r="A61" s="28"/>
      <c r="B61" s="28"/>
      <c r="C61" s="28"/>
      <c r="D61" s="43"/>
      <c r="E61" s="43"/>
      <c r="F61" s="28"/>
      <c r="G61" s="28"/>
      <c r="H61" s="43"/>
      <c r="I61" s="43"/>
      <c r="J61" s="33"/>
    </row>
    <row r="62" spans="1:15">
      <c r="A62" s="9"/>
      <c r="B62" s="9"/>
      <c r="C62" s="9"/>
      <c r="D62" s="14"/>
      <c r="E62" s="14"/>
      <c r="F62" s="9"/>
      <c r="G62" s="9"/>
      <c r="H62" s="14"/>
      <c r="I62" s="14"/>
    </row>
    <row r="63" spans="1:15">
      <c r="A63" s="9"/>
      <c r="B63" s="9"/>
      <c r="C63" s="9"/>
      <c r="D63" s="14"/>
      <c r="E63" s="14"/>
      <c r="F63" s="9"/>
      <c r="G63" s="9"/>
      <c r="H63" s="14"/>
      <c r="I63" s="14"/>
    </row>
    <row r="64" spans="1:15">
      <c r="A64" s="34"/>
      <c r="B64" s="34"/>
      <c r="C64" s="34"/>
      <c r="D64" s="44"/>
      <c r="E64" s="44"/>
      <c r="F64" s="33"/>
      <c r="G64" s="33"/>
      <c r="H64" s="44"/>
      <c r="I64" s="44"/>
    </row>
    <row r="65" spans="1:11">
      <c r="A65" s="86" t="s">
        <v>0</v>
      </c>
      <c r="B65" s="86"/>
      <c r="C65" s="86"/>
      <c r="D65" s="86"/>
      <c r="E65" s="86"/>
      <c r="F65" s="86"/>
      <c r="G65" s="86"/>
      <c r="H65" s="45" t="s">
        <v>203</v>
      </c>
      <c r="I65" s="45" t="s">
        <v>1</v>
      </c>
    </row>
    <row r="66" spans="1:11" ht="12.75" customHeight="1">
      <c r="A66" s="46"/>
      <c r="B66" s="116" t="s">
        <v>2</v>
      </c>
      <c r="C66" s="82" t="s">
        <v>42</v>
      </c>
      <c r="D66" s="91" t="s">
        <v>3</v>
      </c>
      <c r="E66" s="91" t="s">
        <v>4</v>
      </c>
      <c r="F66" s="118" t="s">
        <v>5</v>
      </c>
      <c r="G66" s="119"/>
      <c r="H66" s="114" t="s">
        <v>6</v>
      </c>
      <c r="I66" s="115"/>
    </row>
    <row r="67" spans="1:11" ht="64.5" customHeight="1">
      <c r="A67" s="15" t="s">
        <v>7</v>
      </c>
      <c r="B67" s="117"/>
      <c r="C67" s="83"/>
      <c r="D67" s="92"/>
      <c r="E67" s="92"/>
      <c r="F67" s="38" t="s">
        <v>8</v>
      </c>
      <c r="G67" s="38" t="s">
        <v>41</v>
      </c>
      <c r="H67" s="47" t="s">
        <v>9</v>
      </c>
      <c r="I67" s="48" t="s">
        <v>10</v>
      </c>
    </row>
    <row r="68" spans="1:11">
      <c r="A68" s="49" t="s">
        <v>11</v>
      </c>
      <c r="B68" s="24" t="s">
        <v>12</v>
      </c>
      <c r="C68" s="50" t="s">
        <v>13</v>
      </c>
      <c r="D68" s="36" t="s">
        <v>14</v>
      </c>
      <c r="E68" s="36" t="s">
        <v>15</v>
      </c>
      <c r="F68" s="36" t="s">
        <v>16</v>
      </c>
      <c r="G68" s="36" t="s">
        <v>17</v>
      </c>
      <c r="H68" s="51" t="s">
        <v>18</v>
      </c>
      <c r="I68" s="51" t="s">
        <v>19</v>
      </c>
    </row>
    <row r="69" spans="1:11">
      <c r="A69" s="16" t="s">
        <v>156</v>
      </c>
      <c r="B69" s="17" t="s">
        <v>20</v>
      </c>
      <c r="C69" s="17" t="s">
        <v>104</v>
      </c>
      <c r="D69" s="18">
        <f>D70+D73+D94+D102+D104+D106</f>
        <v>914660</v>
      </c>
      <c r="E69" s="18">
        <f>E70+E73+E94+E102+E104+E106</f>
        <v>914660</v>
      </c>
      <c r="F69" s="18">
        <f>F70+F73+F94+F102+F104+F106+F100</f>
        <v>899286.72</v>
      </c>
      <c r="G69" s="18">
        <f>G70+G73+G94+G102+G104+G106</f>
        <v>899086.72</v>
      </c>
      <c r="H69" s="19">
        <f t="shared" ref="H69:H79" si="0">D69-F69</f>
        <v>15373.280000000028</v>
      </c>
      <c r="I69" s="19">
        <f t="shared" ref="I69:I79" si="1">E69-G69</f>
        <v>15573.280000000028</v>
      </c>
    </row>
    <row r="70" spans="1:11" ht="36" customHeight="1">
      <c r="A70" s="21" t="s">
        <v>141</v>
      </c>
      <c r="B70" s="17" t="s">
        <v>20</v>
      </c>
      <c r="C70" s="17" t="s">
        <v>223</v>
      </c>
      <c r="D70" s="18">
        <f>D71+D72</f>
        <v>397502</v>
      </c>
      <c r="E70" s="18">
        <f>E71+E72</f>
        <v>397502</v>
      </c>
      <c r="F70" s="18">
        <f>F71+F72</f>
        <v>397469.53</v>
      </c>
      <c r="G70" s="18">
        <f>G71+G72</f>
        <v>397469.53</v>
      </c>
      <c r="H70" s="19">
        <f t="shared" si="0"/>
        <v>32.46999999997206</v>
      </c>
      <c r="I70" s="19">
        <f t="shared" si="1"/>
        <v>32.46999999997206</v>
      </c>
    </row>
    <row r="71" spans="1:11">
      <c r="A71" s="42" t="s">
        <v>30</v>
      </c>
      <c r="B71" s="24" t="s">
        <v>20</v>
      </c>
      <c r="C71" s="24" t="s">
        <v>254</v>
      </c>
      <c r="D71" s="25">
        <v>306204</v>
      </c>
      <c r="E71" s="25">
        <f>D71</f>
        <v>306204</v>
      </c>
      <c r="F71" s="25">
        <v>306203.96000000002</v>
      </c>
      <c r="G71" s="25">
        <f>F71</f>
        <v>306203.96000000002</v>
      </c>
      <c r="H71" s="26">
        <f>D71-F71</f>
        <v>3.9999999979045242E-2</v>
      </c>
      <c r="I71" s="26">
        <f t="shared" si="1"/>
        <v>3.9999999979045242E-2</v>
      </c>
    </row>
    <row r="72" spans="1:11">
      <c r="A72" s="42" t="s">
        <v>37</v>
      </c>
      <c r="B72" s="24" t="s">
        <v>20</v>
      </c>
      <c r="C72" s="24" t="s">
        <v>253</v>
      </c>
      <c r="D72" s="25">
        <v>91298</v>
      </c>
      <c r="E72" s="25">
        <v>91298</v>
      </c>
      <c r="F72" s="25">
        <v>91265.57</v>
      </c>
      <c r="G72" s="25">
        <f>F72</f>
        <v>91265.57</v>
      </c>
      <c r="H72" s="26">
        <f t="shared" si="0"/>
        <v>32.429999999993015</v>
      </c>
      <c r="I72" s="26">
        <f t="shared" si="1"/>
        <v>32.429999999993015</v>
      </c>
    </row>
    <row r="73" spans="1:11" ht="57" customHeight="1">
      <c r="A73" s="21" t="s">
        <v>146</v>
      </c>
      <c r="B73" s="17">
        <v>200</v>
      </c>
      <c r="C73" s="17" t="s">
        <v>224</v>
      </c>
      <c r="D73" s="18">
        <f>D74</f>
        <v>505958</v>
      </c>
      <c r="E73" s="18">
        <f>E74</f>
        <v>505958</v>
      </c>
      <c r="F73" s="18">
        <f>F74</f>
        <v>493915.19</v>
      </c>
      <c r="G73" s="18">
        <f>G74</f>
        <v>493915.19</v>
      </c>
      <c r="H73" s="19">
        <f>D73-F73</f>
        <v>12042.809999999998</v>
      </c>
      <c r="I73" s="19">
        <f t="shared" si="1"/>
        <v>12042.809999999998</v>
      </c>
      <c r="K73" s="69" t="s">
        <v>162</v>
      </c>
    </row>
    <row r="74" spans="1:11">
      <c r="A74" s="16" t="s">
        <v>21</v>
      </c>
      <c r="B74" s="17" t="s">
        <v>20</v>
      </c>
      <c r="C74" s="17" t="s">
        <v>257</v>
      </c>
      <c r="D74" s="18">
        <f>D75+D78+D89+D100</f>
        <v>505958</v>
      </c>
      <c r="E74" s="18">
        <f>E75+E78+E89+E100</f>
        <v>505958</v>
      </c>
      <c r="F74" s="18">
        <f>F75+F78+F89</f>
        <v>493915.19</v>
      </c>
      <c r="G74" s="18">
        <f>G75+G78+G89</f>
        <v>493915.19</v>
      </c>
      <c r="H74" s="19">
        <f t="shared" si="0"/>
        <v>12042.809999999998</v>
      </c>
      <c r="I74" s="19">
        <f t="shared" si="1"/>
        <v>12042.809999999998</v>
      </c>
    </row>
    <row r="75" spans="1:11">
      <c r="A75" s="16" t="s">
        <v>148</v>
      </c>
      <c r="B75" s="17">
        <v>200</v>
      </c>
      <c r="C75" s="17" t="s">
        <v>256</v>
      </c>
      <c r="D75" s="18">
        <f>D76+D77</f>
        <v>387250</v>
      </c>
      <c r="E75" s="18">
        <f>E76+E77</f>
        <v>387250</v>
      </c>
      <c r="F75" s="18">
        <f>F76+F77</f>
        <v>387187.27</v>
      </c>
      <c r="G75" s="18">
        <f>G76+G77</f>
        <v>387187.27</v>
      </c>
      <c r="H75" s="19">
        <f>D75-F75</f>
        <v>62.729999999981374</v>
      </c>
      <c r="I75" s="19">
        <f>E75-G75</f>
        <v>62.729999999981374</v>
      </c>
    </row>
    <row r="76" spans="1:11">
      <c r="A76" s="42" t="s">
        <v>30</v>
      </c>
      <c r="B76" s="24" t="s">
        <v>20</v>
      </c>
      <c r="C76" s="24" t="s">
        <v>255</v>
      </c>
      <c r="D76" s="25">
        <v>298753</v>
      </c>
      <c r="E76" s="25">
        <v>298753</v>
      </c>
      <c r="F76" s="25">
        <v>298690.71000000002</v>
      </c>
      <c r="G76" s="25">
        <f t="shared" ref="G76:G82" si="2">F76</f>
        <v>298690.71000000002</v>
      </c>
      <c r="H76" s="26">
        <f>D76-F76</f>
        <v>62.289999999979045</v>
      </c>
      <c r="I76" s="26">
        <f t="shared" si="1"/>
        <v>62.289999999979045</v>
      </c>
      <c r="K76" s="69" t="s">
        <v>165</v>
      </c>
    </row>
    <row r="77" spans="1:11">
      <c r="A77" s="42" t="s">
        <v>37</v>
      </c>
      <c r="B77" s="24" t="s">
        <v>20</v>
      </c>
      <c r="C77" s="24" t="s">
        <v>258</v>
      </c>
      <c r="D77" s="25">
        <v>88497</v>
      </c>
      <c r="E77" s="25">
        <f>D77</f>
        <v>88497</v>
      </c>
      <c r="F77" s="25">
        <v>88496.56</v>
      </c>
      <c r="G77" s="25">
        <f t="shared" si="2"/>
        <v>88496.56</v>
      </c>
      <c r="H77" s="26">
        <f>D77-F77</f>
        <v>0.44000000000232831</v>
      </c>
      <c r="I77" s="26">
        <f t="shared" si="1"/>
        <v>0.44000000000232831</v>
      </c>
      <c r="J77" s="69" t="s">
        <v>163</v>
      </c>
      <c r="K77" s="69" t="s">
        <v>167</v>
      </c>
    </row>
    <row r="78" spans="1:11">
      <c r="A78" s="42" t="s">
        <v>149</v>
      </c>
      <c r="B78" s="24">
        <v>200</v>
      </c>
      <c r="C78" s="24" t="s">
        <v>259</v>
      </c>
      <c r="D78" s="25">
        <f>D79+D80+D81+D82+D85+D84</f>
        <v>107027</v>
      </c>
      <c r="E78" s="25">
        <f>E79+E80+E81+E82+E85+E84</f>
        <v>107027</v>
      </c>
      <c r="F78" s="25">
        <f>F79+F80+F81+F82+F85+F84</f>
        <v>95744.12</v>
      </c>
      <c r="G78" s="25">
        <f t="shared" si="2"/>
        <v>95744.12</v>
      </c>
      <c r="H78" s="26">
        <f t="shared" si="0"/>
        <v>11282.880000000005</v>
      </c>
      <c r="I78" s="26">
        <f t="shared" si="1"/>
        <v>11282.880000000005</v>
      </c>
    </row>
    <row r="79" spans="1:11">
      <c r="A79" s="42" t="s">
        <v>31</v>
      </c>
      <c r="B79" s="24" t="s">
        <v>20</v>
      </c>
      <c r="C79" s="24" t="s">
        <v>259</v>
      </c>
      <c r="D79" s="25">
        <v>11070.75</v>
      </c>
      <c r="E79" s="25">
        <f>D79</f>
        <v>11070.75</v>
      </c>
      <c r="F79" s="25">
        <v>10037.35</v>
      </c>
      <c r="G79" s="25">
        <f t="shared" si="2"/>
        <v>10037.35</v>
      </c>
      <c r="H79" s="26">
        <f t="shared" si="0"/>
        <v>1033.3999999999996</v>
      </c>
      <c r="I79" s="26">
        <f t="shared" si="1"/>
        <v>1033.3999999999996</v>
      </c>
      <c r="K79" s="69" t="s">
        <v>168</v>
      </c>
    </row>
    <row r="80" spans="1:11">
      <c r="A80" s="42" t="s">
        <v>32</v>
      </c>
      <c r="B80" s="37">
        <v>200</v>
      </c>
      <c r="C80" s="24" t="s">
        <v>259</v>
      </c>
      <c r="D80" s="25">
        <v>12253.85</v>
      </c>
      <c r="E80" s="25">
        <f>D80</f>
        <v>12253.85</v>
      </c>
      <c r="F80" s="25">
        <v>6197.8</v>
      </c>
      <c r="G80" s="25">
        <f>F80</f>
        <v>6197.8</v>
      </c>
      <c r="H80" s="26">
        <f>E80-F80</f>
        <v>6056.05</v>
      </c>
      <c r="I80" s="26">
        <f>E80-G80</f>
        <v>6056.05</v>
      </c>
      <c r="J80" s="4"/>
      <c r="K80" s="4"/>
    </row>
    <row r="81" spans="1:11">
      <c r="A81" s="42" t="s">
        <v>38</v>
      </c>
      <c r="B81" s="24" t="s">
        <v>20</v>
      </c>
      <c r="C81" s="24" t="s">
        <v>259</v>
      </c>
      <c r="D81" s="25">
        <v>14948.4</v>
      </c>
      <c r="E81" s="25">
        <f>D81</f>
        <v>14948.4</v>
      </c>
      <c r="F81" s="25">
        <v>14948.6</v>
      </c>
      <c r="G81" s="25">
        <f t="shared" si="2"/>
        <v>14948.6</v>
      </c>
      <c r="H81" s="26">
        <f>D81-F81</f>
        <v>-0.2000000000007276</v>
      </c>
      <c r="I81" s="26">
        <f>E81-G81</f>
        <v>-0.2000000000007276</v>
      </c>
      <c r="J81" s="69" t="s">
        <v>157</v>
      </c>
      <c r="K81" s="69" t="s">
        <v>166</v>
      </c>
    </row>
    <row r="82" spans="1:11">
      <c r="A82" s="42" t="s">
        <v>39</v>
      </c>
      <c r="B82" s="24" t="s">
        <v>20</v>
      </c>
      <c r="C82" s="24" t="s">
        <v>259</v>
      </c>
      <c r="D82" s="25">
        <v>18752.939999999999</v>
      </c>
      <c r="E82" s="25">
        <f>D82</f>
        <v>18752.939999999999</v>
      </c>
      <c r="F82" s="25">
        <v>18752.939999999999</v>
      </c>
      <c r="G82" s="25">
        <f t="shared" si="2"/>
        <v>18752.939999999999</v>
      </c>
      <c r="H82" s="26">
        <f>D82-F82</f>
        <v>0</v>
      </c>
      <c r="I82" s="26">
        <f>E82-G82</f>
        <v>0</v>
      </c>
      <c r="J82" s="69" t="s">
        <v>169</v>
      </c>
    </row>
    <row r="83" spans="1:11" hidden="1">
      <c r="A83" s="42" t="s">
        <v>124</v>
      </c>
      <c r="B83" s="24">
        <v>200</v>
      </c>
      <c r="C83" s="24" t="s">
        <v>121</v>
      </c>
      <c r="D83" s="25"/>
      <c r="E83" s="25"/>
      <c r="F83" s="25"/>
      <c r="G83" s="25"/>
      <c r="H83" s="26"/>
      <c r="I83" s="26"/>
    </row>
    <row r="84" spans="1:11">
      <c r="A84" s="42" t="s">
        <v>288</v>
      </c>
      <c r="B84" s="24">
        <v>200</v>
      </c>
      <c r="C84" s="24" t="s">
        <v>259</v>
      </c>
      <c r="D84" s="25">
        <v>600</v>
      </c>
      <c r="E84" s="25">
        <v>600</v>
      </c>
      <c r="F84" s="25">
        <v>500</v>
      </c>
      <c r="G84" s="25">
        <v>500</v>
      </c>
      <c r="H84" s="26">
        <f>D84-F84</f>
        <v>100</v>
      </c>
      <c r="I84" s="26">
        <f>E84-G84</f>
        <v>100</v>
      </c>
    </row>
    <row r="85" spans="1:11">
      <c r="A85" s="42" t="s">
        <v>34</v>
      </c>
      <c r="B85" s="24" t="s">
        <v>20</v>
      </c>
      <c r="C85" s="24" t="s">
        <v>259</v>
      </c>
      <c r="D85" s="25">
        <v>49401.06</v>
      </c>
      <c r="E85" s="25">
        <f>D85</f>
        <v>49401.06</v>
      </c>
      <c r="F85" s="25">
        <v>45307.43</v>
      </c>
      <c r="G85" s="25">
        <f>F85</f>
        <v>45307.43</v>
      </c>
      <c r="H85" s="26">
        <f>D85-F85</f>
        <v>4093.6299999999974</v>
      </c>
      <c r="I85" s="26">
        <f>E85-G85</f>
        <v>4093.6299999999974</v>
      </c>
      <c r="J85" s="69" t="s">
        <v>207</v>
      </c>
    </row>
    <row r="86" spans="1:11" ht="0.75" hidden="1" customHeight="1">
      <c r="A86" s="16" t="s">
        <v>28</v>
      </c>
      <c r="B86" s="17" t="s">
        <v>20</v>
      </c>
      <c r="C86" s="17" t="s">
        <v>110</v>
      </c>
      <c r="D86" s="18"/>
      <c r="E86" s="18"/>
      <c r="F86" s="18"/>
      <c r="G86" s="18"/>
      <c r="H86" s="19"/>
      <c r="I86" s="19"/>
    </row>
    <row r="87" spans="1:11" hidden="1">
      <c r="A87" s="42" t="s">
        <v>30</v>
      </c>
      <c r="B87" s="24" t="s">
        <v>20</v>
      </c>
      <c r="C87" s="24" t="s">
        <v>111</v>
      </c>
      <c r="D87" s="25"/>
      <c r="E87" s="25"/>
      <c r="F87" s="25"/>
      <c r="G87" s="25"/>
      <c r="H87" s="26"/>
      <c r="I87" s="26"/>
    </row>
    <row r="88" spans="1:11" hidden="1">
      <c r="A88" s="42" t="s">
        <v>37</v>
      </c>
      <c r="B88" s="24" t="s">
        <v>20</v>
      </c>
      <c r="C88" s="24" t="s">
        <v>112</v>
      </c>
      <c r="D88" s="25"/>
      <c r="E88" s="25"/>
      <c r="F88" s="25"/>
      <c r="G88" s="25"/>
      <c r="H88" s="26"/>
      <c r="I88" s="26"/>
    </row>
    <row r="89" spans="1:11">
      <c r="A89" s="42" t="s">
        <v>150</v>
      </c>
      <c r="B89" s="24">
        <v>200</v>
      </c>
      <c r="C89" s="24" t="s">
        <v>225</v>
      </c>
      <c r="D89" s="25">
        <f>D90+D91+D93</f>
        <v>11481</v>
      </c>
      <c r="E89" s="25">
        <f>E90+E91+E93</f>
        <v>11481</v>
      </c>
      <c r="F89" s="25">
        <f>F90+F91+F93</f>
        <v>10983.8</v>
      </c>
      <c r="G89" s="25">
        <f>F89</f>
        <v>10983.8</v>
      </c>
      <c r="H89" s="26">
        <f t="shared" ref="H89:I91" si="3">D89-F89</f>
        <v>497.20000000000073</v>
      </c>
      <c r="I89" s="26">
        <f t="shared" si="3"/>
        <v>497.20000000000073</v>
      </c>
      <c r="K89" s="69" t="s">
        <v>160</v>
      </c>
    </row>
    <row r="90" spans="1:11">
      <c r="A90" s="42" t="s">
        <v>151</v>
      </c>
      <c r="B90" s="24">
        <v>200</v>
      </c>
      <c r="C90" s="24" t="s">
        <v>260</v>
      </c>
      <c r="D90" s="25">
        <v>10204</v>
      </c>
      <c r="E90" s="25">
        <f>D90</f>
        <v>10204</v>
      </c>
      <c r="F90" s="25">
        <v>10158</v>
      </c>
      <c r="G90" s="25">
        <f>F90</f>
        <v>10158</v>
      </c>
      <c r="H90" s="26">
        <f>D90-F90</f>
        <v>46</v>
      </c>
      <c r="I90" s="26">
        <f t="shared" si="3"/>
        <v>46</v>
      </c>
    </row>
    <row r="91" spans="1:11">
      <c r="A91" s="42" t="s">
        <v>152</v>
      </c>
      <c r="B91" s="24">
        <v>200</v>
      </c>
      <c r="C91" s="24" t="s">
        <v>261</v>
      </c>
      <c r="D91" s="25">
        <v>509</v>
      </c>
      <c r="E91" s="25">
        <v>509</v>
      </c>
      <c r="F91" s="25">
        <v>509</v>
      </c>
      <c r="G91" s="25">
        <f>F91</f>
        <v>509</v>
      </c>
      <c r="H91" s="26">
        <f t="shared" si="3"/>
        <v>0</v>
      </c>
      <c r="I91" s="26">
        <f t="shared" si="3"/>
        <v>0</v>
      </c>
      <c r="K91" s="69" t="s">
        <v>164</v>
      </c>
    </row>
    <row r="92" spans="1:11" hidden="1">
      <c r="A92" s="42"/>
      <c r="B92" s="24"/>
      <c r="C92" s="24"/>
      <c r="D92" s="25"/>
      <c r="E92" s="25"/>
      <c r="F92" s="25"/>
      <c r="G92" s="25"/>
      <c r="H92" s="26"/>
      <c r="I92" s="26"/>
    </row>
    <row r="93" spans="1:11">
      <c r="A93" s="42" t="s">
        <v>219</v>
      </c>
      <c r="B93" s="24">
        <v>200</v>
      </c>
      <c r="C93" s="24" t="s">
        <v>262</v>
      </c>
      <c r="D93" s="25">
        <v>768</v>
      </c>
      <c r="E93" s="25">
        <f>D93</f>
        <v>768</v>
      </c>
      <c r="F93" s="25">
        <v>316.8</v>
      </c>
      <c r="G93" s="25">
        <f>F93</f>
        <v>316.8</v>
      </c>
      <c r="H93" s="26">
        <f>D93-F93</f>
        <v>451.2</v>
      </c>
      <c r="I93" s="26">
        <f t="shared" ref="H93:I95" si="4">E93-G93</f>
        <v>451.2</v>
      </c>
    </row>
    <row r="94" spans="1:11">
      <c r="A94" s="42" t="s">
        <v>175</v>
      </c>
      <c r="B94" s="24">
        <v>200</v>
      </c>
      <c r="C94" s="24" t="s">
        <v>263</v>
      </c>
      <c r="D94" s="25">
        <f>D95</f>
        <v>2400</v>
      </c>
      <c r="E94" s="25">
        <f>D94</f>
        <v>2400</v>
      </c>
      <c r="F94" s="25">
        <f>F95</f>
        <v>2400</v>
      </c>
      <c r="G94" s="25">
        <f>G95</f>
        <v>2400</v>
      </c>
      <c r="H94" s="26">
        <f t="shared" si="4"/>
        <v>0</v>
      </c>
      <c r="I94" s="26">
        <f t="shared" si="4"/>
        <v>0</v>
      </c>
    </row>
    <row r="95" spans="1:11">
      <c r="A95" s="42" t="s">
        <v>129</v>
      </c>
      <c r="B95" s="24">
        <v>200</v>
      </c>
      <c r="C95" s="24" t="s">
        <v>263</v>
      </c>
      <c r="D95" s="25">
        <v>2400</v>
      </c>
      <c r="E95" s="25">
        <v>2400</v>
      </c>
      <c r="F95" s="25">
        <v>2400</v>
      </c>
      <c r="G95" s="25">
        <f>F95</f>
        <v>2400</v>
      </c>
      <c r="H95" s="26">
        <f t="shared" si="4"/>
        <v>0</v>
      </c>
      <c r="I95" s="26">
        <f t="shared" si="4"/>
        <v>0</v>
      </c>
    </row>
    <row r="96" spans="1:11" ht="0.75" hidden="1" customHeight="1">
      <c r="A96" s="16" t="s">
        <v>22</v>
      </c>
      <c r="B96" s="17" t="s">
        <v>20</v>
      </c>
      <c r="C96" s="17" t="s">
        <v>105</v>
      </c>
      <c r="D96" s="18"/>
      <c r="E96" s="18"/>
      <c r="F96" s="18"/>
      <c r="G96" s="18"/>
      <c r="H96" s="19"/>
      <c r="I96" s="19">
        <f>E96-G96</f>
        <v>0</v>
      </c>
    </row>
    <row r="97" spans="1:9" hidden="1">
      <c r="A97" s="42" t="s">
        <v>43</v>
      </c>
      <c r="B97" s="24" t="s">
        <v>20</v>
      </c>
      <c r="C97" s="24" t="s">
        <v>106</v>
      </c>
      <c r="D97" s="25"/>
      <c r="E97" s="25"/>
      <c r="F97" s="25"/>
      <c r="G97" s="25"/>
      <c r="H97" s="26"/>
      <c r="I97" s="26">
        <f>E97-G97</f>
        <v>0</v>
      </c>
    </row>
    <row r="98" spans="1:9" s="33" customFormat="1" ht="0.75" hidden="1" customHeight="1">
      <c r="A98" s="42" t="s">
        <v>143</v>
      </c>
      <c r="B98" s="24">
        <v>200</v>
      </c>
      <c r="C98" s="24" t="s">
        <v>144</v>
      </c>
      <c r="D98" s="25"/>
      <c r="E98" s="25"/>
      <c r="F98" s="25"/>
      <c r="G98" s="25"/>
      <c r="H98" s="26"/>
      <c r="I98" s="26">
        <v>0</v>
      </c>
    </row>
    <row r="99" spans="1:9" hidden="1">
      <c r="A99" s="42" t="s">
        <v>43</v>
      </c>
      <c r="B99" s="24">
        <v>200</v>
      </c>
      <c r="C99" s="24" t="s">
        <v>145</v>
      </c>
      <c r="D99" s="25"/>
      <c r="E99" s="25"/>
      <c r="F99" s="25"/>
      <c r="G99" s="25"/>
      <c r="H99" s="26"/>
      <c r="I99" s="26">
        <v>0</v>
      </c>
    </row>
    <row r="100" spans="1:9">
      <c r="A100" s="16" t="s">
        <v>296</v>
      </c>
      <c r="B100" s="17">
        <v>200</v>
      </c>
      <c r="C100" s="17" t="s">
        <v>294</v>
      </c>
      <c r="D100" s="18">
        <f>D101</f>
        <v>200</v>
      </c>
      <c r="E100" s="18">
        <f>E101</f>
        <v>200</v>
      </c>
      <c r="F100" s="18">
        <f>F101</f>
        <v>200</v>
      </c>
      <c r="G100" s="18">
        <f>G101</f>
        <v>200</v>
      </c>
      <c r="H100" s="19">
        <f t="shared" ref="H100:I105" si="5">D100-F100</f>
        <v>0</v>
      </c>
      <c r="I100" s="19">
        <f t="shared" si="5"/>
        <v>0</v>
      </c>
    </row>
    <row r="101" spans="1:9">
      <c r="A101" s="42" t="s">
        <v>129</v>
      </c>
      <c r="B101" s="24">
        <v>200</v>
      </c>
      <c r="C101" s="24" t="s">
        <v>295</v>
      </c>
      <c r="D101" s="25">
        <v>200</v>
      </c>
      <c r="E101" s="25">
        <v>200</v>
      </c>
      <c r="F101" s="25">
        <v>200</v>
      </c>
      <c r="G101" s="25">
        <f>F101</f>
        <v>200</v>
      </c>
      <c r="H101" s="26">
        <f t="shared" si="5"/>
        <v>0</v>
      </c>
      <c r="I101" s="26">
        <f t="shared" si="5"/>
        <v>0</v>
      </c>
    </row>
    <row r="102" spans="1:9">
      <c r="A102" s="42" t="s">
        <v>226</v>
      </c>
      <c r="B102" s="24">
        <v>200</v>
      </c>
      <c r="C102" s="24" t="s">
        <v>264</v>
      </c>
      <c r="D102" s="25">
        <f>D103</f>
        <v>1800</v>
      </c>
      <c r="E102" s="25">
        <f>E103</f>
        <v>1800</v>
      </c>
      <c r="F102" s="25">
        <v>0</v>
      </c>
      <c r="G102" s="25">
        <v>0</v>
      </c>
      <c r="H102" s="26">
        <f t="shared" si="5"/>
        <v>1800</v>
      </c>
      <c r="I102" s="26">
        <f t="shared" si="5"/>
        <v>1800</v>
      </c>
    </row>
    <row r="103" spans="1:9">
      <c r="A103" s="42" t="s">
        <v>33</v>
      </c>
      <c r="B103" s="24">
        <v>200</v>
      </c>
      <c r="C103" s="24" t="s">
        <v>264</v>
      </c>
      <c r="D103" s="25">
        <v>1800</v>
      </c>
      <c r="E103" s="25">
        <v>1800</v>
      </c>
      <c r="F103" s="25">
        <v>0</v>
      </c>
      <c r="G103" s="25">
        <v>0</v>
      </c>
      <c r="H103" s="26">
        <f t="shared" si="5"/>
        <v>1800</v>
      </c>
      <c r="I103" s="26">
        <f t="shared" si="5"/>
        <v>1800</v>
      </c>
    </row>
    <row r="104" spans="1:9">
      <c r="A104" s="79" t="s">
        <v>227</v>
      </c>
      <c r="B104" s="80">
        <v>200</v>
      </c>
      <c r="C104" s="17" t="s">
        <v>265</v>
      </c>
      <c r="D104" s="18">
        <f>D105</f>
        <v>3000</v>
      </c>
      <c r="E104" s="18">
        <f>E105</f>
        <v>3000</v>
      </c>
      <c r="F104" s="18">
        <f>F105</f>
        <v>1302</v>
      </c>
      <c r="G104" s="18">
        <f>G105</f>
        <v>1302</v>
      </c>
      <c r="H104" s="19">
        <f t="shared" si="5"/>
        <v>1698</v>
      </c>
      <c r="I104" s="19">
        <f t="shared" si="5"/>
        <v>1698</v>
      </c>
    </row>
    <row r="105" spans="1:9">
      <c r="A105" s="42" t="s">
        <v>236</v>
      </c>
      <c r="B105" s="24">
        <v>200</v>
      </c>
      <c r="C105" s="24" t="s">
        <v>266</v>
      </c>
      <c r="D105" s="25">
        <v>3000</v>
      </c>
      <c r="E105" s="25">
        <v>3000</v>
      </c>
      <c r="F105" s="25">
        <v>1302</v>
      </c>
      <c r="G105" s="25">
        <f>F105</f>
        <v>1302</v>
      </c>
      <c r="H105" s="26">
        <f t="shared" si="5"/>
        <v>1698</v>
      </c>
      <c r="I105" s="26">
        <f t="shared" si="5"/>
        <v>1698</v>
      </c>
    </row>
    <row r="106" spans="1:9" ht="15.75" customHeight="1">
      <c r="A106" s="42" t="s">
        <v>292</v>
      </c>
      <c r="B106" s="17">
        <v>200</v>
      </c>
      <c r="C106" s="17" t="s">
        <v>299</v>
      </c>
      <c r="D106" s="18">
        <f>D107</f>
        <v>4000</v>
      </c>
      <c r="E106" s="18">
        <f>E107</f>
        <v>4000</v>
      </c>
      <c r="F106" s="18">
        <f>F107</f>
        <v>4000</v>
      </c>
      <c r="G106" s="18">
        <f>G107</f>
        <v>4000</v>
      </c>
      <c r="H106" s="19">
        <f>H107</f>
        <v>0</v>
      </c>
      <c r="I106" s="19">
        <f>E106-G106</f>
        <v>0</v>
      </c>
    </row>
    <row r="107" spans="1:9">
      <c r="A107" s="42" t="s">
        <v>298</v>
      </c>
      <c r="B107" s="24">
        <v>200</v>
      </c>
      <c r="C107" s="24" t="s">
        <v>293</v>
      </c>
      <c r="D107" s="25">
        <v>4000</v>
      </c>
      <c r="E107" s="25">
        <v>4000</v>
      </c>
      <c r="F107" s="25">
        <v>4000</v>
      </c>
      <c r="G107" s="25">
        <f>F107</f>
        <v>4000</v>
      </c>
      <c r="H107" s="26">
        <f>D107-F107</f>
        <v>0</v>
      </c>
      <c r="I107" s="26">
        <f>E107-G107</f>
        <v>0</v>
      </c>
    </row>
    <row r="108" spans="1:9">
      <c r="A108" s="16" t="s">
        <v>35</v>
      </c>
      <c r="B108" s="17">
        <v>200</v>
      </c>
      <c r="C108" s="20" t="s">
        <v>270</v>
      </c>
      <c r="D108" s="18">
        <f t="shared" ref="D108:G109" si="6">D109</f>
        <v>72763</v>
      </c>
      <c r="E108" s="18">
        <f t="shared" si="6"/>
        <v>72763</v>
      </c>
      <c r="F108" s="18">
        <f t="shared" si="6"/>
        <v>72763</v>
      </c>
      <c r="G108" s="18">
        <f t="shared" si="6"/>
        <v>72763</v>
      </c>
      <c r="H108" s="19">
        <f t="shared" ref="H108:I112" si="7">D108-F108</f>
        <v>0</v>
      </c>
      <c r="I108" s="19">
        <f t="shared" si="7"/>
        <v>0</v>
      </c>
    </row>
    <row r="109" spans="1:9">
      <c r="A109" s="16" t="s">
        <v>23</v>
      </c>
      <c r="B109" s="17" t="s">
        <v>20</v>
      </c>
      <c r="C109" s="20" t="s">
        <v>270</v>
      </c>
      <c r="D109" s="18">
        <f t="shared" si="6"/>
        <v>72763</v>
      </c>
      <c r="E109" s="18">
        <f t="shared" si="6"/>
        <v>72763</v>
      </c>
      <c r="F109" s="18">
        <f t="shared" si="6"/>
        <v>72763</v>
      </c>
      <c r="G109" s="18">
        <f t="shared" si="6"/>
        <v>72763</v>
      </c>
      <c r="H109" s="19">
        <f t="shared" si="7"/>
        <v>0</v>
      </c>
      <c r="I109" s="19">
        <f t="shared" si="7"/>
        <v>0</v>
      </c>
    </row>
    <row r="110" spans="1:9">
      <c r="A110" s="16" t="s">
        <v>153</v>
      </c>
      <c r="B110" s="17">
        <v>200</v>
      </c>
      <c r="C110" s="20" t="s">
        <v>269</v>
      </c>
      <c r="D110" s="18">
        <f>D111+D112</f>
        <v>72763</v>
      </c>
      <c r="E110" s="18">
        <f>E111+E112</f>
        <v>72763</v>
      </c>
      <c r="F110" s="18">
        <f>F111+F112</f>
        <v>72763</v>
      </c>
      <c r="G110" s="18">
        <f>G111+G112</f>
        <v>72763</v>
      </c>
      <c r="H110" s="19">
        <f t="shared" si="7"/>
        <v>0</v>
      </c>
      <c r="I110" s="19">
        <f t="shared" si="7"/>
        <v>0</v>
      </c>
    </row>
    <row r="111" spans="1:9">
      <c r="A111" s="42" t="s">
        <v>30</v>
      </c>
      <c r="B111" s="24" t="s">
        <v>20</v>
      </c>
      <c r="C111" s="52" t="s">
        <v>267</v>
      </c>
      <c r="D111" s="25">
        <v>55886</v>
      </c>
      <c r="E111" s="25">
        <f>D111</f>
        <v>55886</v>
      </c>
      <c r="F111" s="25">
        <v>55886</v>
      </c>
      <c r="G111" s="25">
        <f>F111</f>
        <v>55886</v>
      </c>
      <c r="H111" s="26">
        <f>D111-F111</f>
        <v>0</v>
      </c>
      <c r="I111" s="26">
        <f t="shared" si="7"/>
        <v>0</v>
      </c>
    </row>
    <row r="112" spans="1:9">
      <c r="A112" s="42" t="s">
        <v>37</v>
      </c>
      <c r="B112" s="24" t="s">
        <v>20</v>
      </c>
      <c r="C112" s="52" t="s">
        <v>268</v>
      </c>
      <c r="D112" s="25">
        <v>16877</v>
      </c>
      <c r="E112" s="25">
        <f>D112</f>
        <v>16877</v>
      </c>
      <c r="F112" s="25">
        <v>16877</v>
      </c>
      <c r="G112" s="25">
        <f>F112</f>
        <v>16877</v>
      </c>
      <c r="H112" s="26">
        <f t="shared" si="7"/>
        <v>0</v>
      </c>
      <c r="I112" s="26">
        <f t="shared" ref="I112:I117" si="8">E112-G112</f>
        <v>0</v>
      </c>
    </row>
    <row r="113" spans="1:9" ht="33.75">
      <c r="A113" s="21" t="s">
        <v>36</v>
      </c>
      <c r="B113" s="17" t="s">
        <v>20</v>
      </c>
      <c r="C113" s="17" t="s">
        <v>228</v>
      </c>
      <c r="D113" s="18">
        <f>D114</f>
        <v>697</v>
      </c>
      <c r="E113" s="18">
        <f>E114</f>
        <v>697</v>
      </c>
      <c r="F113" s="18">
        <f>G113</f>
        <v>0</v>
      </c>
      <c r="G113" s="18">
        <f>G114</f>
        <v>0</v>
      </c>
      <c r="H113" s="19">
        <f>D113-F113</f>
        <v>697</v>
      </c>
      <c r="I113" s="19">
        <f t="shared" si="8"/>
        <v>697</v>
      </c>
    </row>
    <row r="114" spans="1:9">
      <c r="A114" s="16" t="s">
        <v>29</v>
      </c>
      <c r="B114" s="17">
        <v>200</v>
      </c>
      <c r="C114" s="17" t="s">
        <v>107</v>
      </c>
      <c r="D114" s="18">
        <f>D116</f>
        <v>697</v>
      </c>
      <c r="E114" s="18">
        <f>E116</f>
        <v>697</v>
      </c>
      <c r="F114" s="18">
        <f>F116</f>
        <v>0</v>
      </c>
      <c r="G114" s="18">
        <f>G116</f>
        <v>0</v>
      </c>
      <c r="H114" s="19">
        <f>D114-F114</f>
        <v>697</v>
      </c>
      <c r="I114" s="19">
        <f t="shared" si="8"/>
        <v>697</v>
      </c>
    </row>
    <row r="115" spans="1:9" hidden="1">
      <c r="A115" s="42" t="s">
        <v>33</v>
      </c>
      <c r="B115" s="24">
        <v>200</v>
      </c>
      <c r="C115" s="24" t="s">
        <v>108</v>
      </c>
      <c r="D115" s="25"/>
      <c r="E115" s="25"/>
      <c r="F115" s="25"/>
      <c r="G115" s="25"/>
      <c r="H115" s="26"/>
      <c r="I115" s="26">
        <f t="shared" si="8"/>
        <v>0</v>
      </c>
    </row>
    <row r="116" spans="1:9">
      <c r="A116" s="42" t="s">
        <v>176</v>
      </c>
      <c r="B116" s="24">
        <v>200</v>
      </c>
      <c r="C116" s="24" t="s">
        <v>272</v>
      </c>
      <c r="D116" s="25">
        <f>D117</f>
        <v>697</v>
      </c>
      <c r="E116" s="25">
        <f>E117</f>
        <v>697</v>
      </c>
      <c r="F116" s="25">
        <f>F117</f>
        <v>0</v>
      </c>
      <c r="G116" s="25">
        <f>G117</f>
        <v>0</v>
      </c>
      <c r="H116" s="26">
        <f>D116-F116</f>
        <v>697</v>
      </c>
      <c r="I116" s="26">
        <f t="shared" si="8"/>
        <v>697</v>
      </c>
    </row>
    <row r="117" spans="1:9">
      <c r="A117" s="42" t="s">
        <v>38</v>
      </c>
      <c r="B117" s="24">
        <v>200</v>
      </c>
      <c r="C117" s="24" t="s">
        <v>271</v>
      </c>
      <c r="D117" s="25">
        <v>697</v>
      </c>
      <c r="E117" s="25">
        <v>697</v>
      </c>
      <c r="F117" s="25">
        <v>0</v>
      </c>
      <c r="G117" s="25">
        <v>0</v>
      </c>
      <c r="H117" s="26">
        <f>D117-F117</f>
        <v>697</v>
      </c>
      <c r="I117" s="26">
        <f t="shared" si="8"/>
        <v>697</v>
      </c>
    </row>
    <row r="118" spans="1:9" ht="2.25" hidden="1" customHeight="1">
      <c r="A118" s="42" t="s">
        <v>125</v>
      </c>
      <c r="B118" s="24">
        <v>200</v>
      </c>
      <c r="C118" s="24" t="s">
        <v>122</v>
      </c>
      <c r="D118" s="25">
        <v>401750</v>
      </c>
      <c r="E118" s="25">
        <v>401750</v>
      </c>
      <c r="F118" s="25"/>
      <c r="G118" s="25"/>
      <c r="H118" s="26"/>
      <c r="I118" s="26">
        <v>401750</v>
      </c>
    </row>
    <row r="119" spans="1:9" ht="12.75" hidden="1" customHeight="1">
      <c r="A119" s="42" t="s">
        <v>126</v>
      </c>
      <c r="B119" s="24">
        <v>200</v>
      </c>
      <c r="C119" s="24" t="s">
        <v>123</v>
      </c>
      <c r="D119" s="25">
        <v>401750</v>
      </c>
      <c r="E119" s="25">
        <v>401750</v>
      </c>
      <c r="F119" s="25"/>
      <c r="G119" s="25"/>
      <c r="H119" s="26"/>
      <c r="I119" s="26">
        <v>401750</v>
      </c>
    </row>
    <row r="120" spans="1:9" ht="12.75" hidden="1" customHeight="1">
      <c r="A120" s="42"/>
      <c r="B120" s="24">
        <v>200</v>
      </c>
      <c r="C120" s="24"/>
      <c r="D120" s="25"/>
      <c r="E120" s="25"/>
      <c r="F120" s="25"/>
      <c r="G120" s="25"/>
      <c r="H120" s="26"/>
      <c r="I120" s="26"/>
    </row>
    <row r="121" spans="1:9" hidden="1">
      <c r="A121" s="42"/>
      <c r="B121" s="24"/>
      <c r="C121" s="24"/>
      <c r="D121" s="25"/>
      <c r="E121" s="25"/>
      <c r="F121" s="25"/>
      <c r="G121" s="25"/>
      <c r="H121" s="26"/>
      <c r="I121" s="26"/>
    </row>
    <row r="122" spans="1:9">
      <c r="A122" s="42" t="s">
        <v>125</v>
      </c>
      <c r="B122" s="24">
        <v>200</v>
      </c>
      <c r="C122" s="24" t="s">
        <v>290</v>
      </c>
      <c r="D122" s="25">
        <f>D123+D124</f>
        <v>84400</v>
      </c>
      <c r="E122" s="25">
        <f>D122</f>
        <v>84400</v>
      </c>
      <c r="F122" s="25">
        <f>F123+F124</f>
        <v>84400</v>
      </c>
      <c r="G122" s="25">
        <f>F122</f>
        <v>84400</v>
      </c>
      <c r="H122" s="19">
        <f t="shared" ref="H122:I125" si="9">D122-F122</f>
        <v>0</v>
      </c>
      <c r="I122" s="19">
        <f t="shared" si="9"/>
        <v>0</v>
      </c>
    </row>
    <row r="123" spans="1:9">
      <c r="A123" s="42" t="s">
        <v>43</v>
      </c>
      <c r="B123" s="24">
        <v>200</v>
      </c>
      <c r="C123" s="24" t="s">
        <v>291</v>
      </c>
      <c r="D123" s="25">
        <v>81800</v>
      </c>
      <c r="E123" s="25">
        <f>D123</f>
        <v>81800</v>
      </c>
      <c r="F123" s="25">
        <v>81800</v>
      </c>
      <c r="G123" s="25">
        <f>F123</f>
        <v>81800</v>
      </c>
      <c r="H123" s="26">
        <f t="shared" si="9"/>
        <v>0</v>
      </c>
      <c r="I123" s="26">
        <f t="shared" si="9"/>
        <v>0</v>
      </c>
    </row>
    <row r="124" spans="1:9">
      <c r="A124" s="42" t="s">
        <v>219</v>
      </c>
      <c r="B124" s="24">
        <v>200</v>
      </c>
      <c r="C124" s="24" t="s">
        <v>302</v>
      </c>
      <c r="D124" s="25">
        <f>D125</f>
        <v>2600</v>
      </c>
      <c r="E124" s="25">
        <f>E125</f>
        <v>2600</v>
      </c>
      <c r="F124" s="25">
        <f>F125</f>
        <v>2600</v>
      </c>
      <c r="G124" s="25">
        <f>F124</f>
        <v>2600</v>
      </c>
      <c r="H124" s="26">
        <f t="shared" si="9"/>
        <v>0</v>
      </c>
      <c r="I124" s="26">
        <f t="shared" si="9"/>
        <v>0</v>
      </c>
    </row>
    <row r="125" spans="1:9">
      <c r="A125" s="42" t="s">
        <v>43</v>
      </c>
      <c r="B125" s="24">
        <v>200</v>
      </c>
      <c r="C125" s="24" t="s">
        <v>301</v>
      </c>
      <c r="D125" s="25">
        <v>2600</v>
      </c>
      <c r="E125" s="25">
        <f>D125</f>
        <v>2600</v>
      </c>
      <c r="F125" s="25">
        <v>2600</v>
      </c>
      <c r="G125" s="25">
        <f>F125</f>
        <v>2600</v>
      </c>
      <c r="H125" s="26">
        <f t="shared" si="9"/>
        <v>0</v>
      </c>
      <c r="I125" s="26">
        <f t="shared" si="9"/>
        <v>0</v>
      </c>
    </row>
    <row r="126" spans="1:9">
      <c r="A126" s="17" t="s">
        <v>24</v>
      </c>
      <c r="B126" s="17" t="s">
        <v>20</v>
      </c>
      <c r="C126" s="22" t="s">
        <v>241</v>
      </c>
      <c r="D126" s="18">
        <f>D131+D127+D129</f>
        <v>9592</v>
      </c>
      <c r="E126" s="23">
        <f>E131+E127+E129</f>
        <v>9592</v>
      </c>
      <c r="F126" s="18">
        <f>F131</f>
        <v>0</v>
      </c>
      <c r="G126" s="23">
        <f>G128</f>
        <v>0</v>
      </c>
      <c r="H126" s="19">
        <f>D126-F126</f>
        <v>9592</v>
      </c>
      <c r="I126" s="19">
        <f>I127+I131</f>
        <v>8492</v>
      </c>
    </row>
    <row r="127" spans="1:9">
      <c r="A127" s="75" t="s">
        <v>229</v>
      </c>
      <c r="B127" s="76">
        <v>200</v>
      </c>
      <c r="C127" s="22" t="s">
        <v>274</v>
      </c>
      <c r="D127" s="77">
        <v>6092</v>
      </c>
      <c r="E127" s="23">
        <v>6092</v>
      </c>
      <c r="F127" s="77">
        <v>0</v>
      </c>
      <c r="G127" s="23">
        <v>0</v>
      </c>
      <c r="H127" s="19">
        <v>6092</v>
      </c>
      <c r="I127" s="19">
        <v>6092</v>
      </c>
    </row>
    <row r="128" spans="1:9">
      <c r="A128" s="75" t="s">
        <v>231</v>
      </c>
      <c r="B128" s="76">
        <v>200</v>
      </c>
      <c r="C128" s="22" t="s">
        <v>273</v>
      </c>
      <c r="D128" s="77">
        <v>6092</v>
      </c>
      <c r="E128" s="23">
        <v>6092</v>
      </c>
      <c r="F128" s="77">
        <v>0</v>
      </c>
      <c r="G128" s="23">
        <v>0</v>
      </c>
      <c r="H128" s="19">
        <v>6092</v>
      </c>
      <c r="I128" s="19">
        <v>6092</v>
      </c>
    </row>
    <row r="129" spans="1:11">
      <c r="A129" s="42" t="s">
        <v>230</v>
      </c>
      <c r="B129" s="76">
        <v>200</v>
      </c>
      <c r="C129" s="22" t="s">
        <v>276</v>
      </c>
      <c r="D129" s="77">
        <f>D130</f>
        <v>1100</v>
      </c>
      <c r="E129" s="23">
        <f>E130</f>
        <v>1100</v>
      </c>
      <c r="F129" s="77">
        <v>0</v>
      </c>
      <c r="G129" s="23">
        <f>G130</f>
        <v>0</v>
      </c>
      <c r="H129" s="19">
        <f>D129-F129</f>
        <v>1100</v>
      </c>
      <c r="I129" s="19">
        <f>E129-G129</f>
        <v>1100</v>
      </c>
    </row>
    <row r="130" spans="1:11">
      <c r="A130" s="75" t="s">
        <v>231</v>
      </c>
      <c r="B130" s="76">
        <v>200</v>
      </c>
      <c r="C130" s="22" t="s">
        <v>275</v>
      </c>
      <c r="D130" s="77">
        <v>1100</v>
      </c>
      <c r="E130" s="23">
        <v>1100</v>
      </c>
      <c r="F130" s="77">
        <v>0</v>
      </c>
      <c r="G130" s="23">
        <v>0</v>
      </c>
      <c r="H130" s="19">
        <f>D130-F130</f>
        <v>1100</v>
      </c>
      <c r="I130" s="19">
        <f>E130-G130</f>
        <v>1100</v>
      </c>
    </row>
    <row r="131" spans="1:11" ht="22.5" customHeight="1">
      <c r="A131" s="55" t="s">
        <v>40</v>
      </c>
      <c r="B131" s="41">
        <v>200</v>
      </c>
      <c r="C131" s="53" t="s">
        <v>284</v>
      </c>
      <c r="D131" s="54">
        <f>D134+D135</f>
        <v>2400</v>
      </c>
      <c r="E131" s="25">
        <f>E134+E135</f>
        <v>2400</v>
      </c>
      <c r="F131" s="54">
        <f>F134+F135</f>
        <v>0</v>
      </c>
      <c r="G131" s="25">
        <f>G134+G135</f>
        <v>0</v>
      </c>
      <c r="H131" s="26">
        <f>H135+H134</f>
        <v>2400</v>
      </c>
      <c r="I131" s="26">
        <f>I135+I134</f>
        <v>2400</v>
      </c>
    </row>
    <row r="132" spans="1:11" ht="18.75" hidden="1" customHeight="1">
      <c r="A132" s="55" t="s">
        <v>127</v>
      </c>
      <c r="B132" s="41">
        <v>200</v>
      </c>
      <c r="C132" s="53" t="s">
        <v>120</v>
      </c>
      <c r="D132" s="54"/>
      <c r="E132" s="25"/>
      <c r="F132" s="54"/>
      <c r="G132" s="25"/>
      <c r="H132" s="26"/>
      <c r="I132" s="26"/>
    </row>
    <row r="133" spans="1:11" ht="12.75" hidden="1" customHeight="1">
      <c r="A133" s="24" t="s">
        <v>40</v>
      </c>
      <c r="B133" s="24" t="s">
        <v>20</v>
      </c>
      <c r="C133" s="24" t="s">
        <v>113</v>
      </c>
      <c r="D133" s="25"/>
      <c r="E133" s="25"/>
      <c r="F133" s="25"/>
      <c r="G133" s="25"/>
      <c r="H133" s="26"/>
      <c r="I133" s="26"/>
    </row>
    <row r="134" spans="1:11" ht="12.75" customHeight="1">
      <c r="A134" s="42" t="s">
        <v>33</v>
      </c>
      <c r="B134" s="24">
        <v>200</v>
      </c>
      <c r="C134" s="24" t="s">
        <v>277</v>
      </c>
      <c r="D134" s="25">
        <v>1600</v>
      </c>
      <c r="E134" s="25">
        <v>1600</v>
      </c>
      <c r="F134" s="25">
        <v>0</v>
      </c>
      <c r="G134" s="25">
        <v>0</v>
      </c>
      <c r="H134" s="26">
        <f>D134-F134</f>
        <v>1600</v>
      </c>
      <c r="I134" s="26">
        <f>E134-G134</f>
        <v>1600</v>
      </c>
    </row>
    <row r="135" spans="1:11">
      <c r="A135" s="42" t="s">
        <v>128</v>
      </c>
      <c r="B135" s="37">
        <v>200</v>
      </c>
      <c r="C135" s="24" t="s">
        <v>277</v>
      </c>
      <c r="D135" s="25">
        <v>800</v>
      </c>
      <c r="E135" s="25">
        <v>800</v>
      </c>
      <c r="F135" s="25">
        <v>0</v>
      </c>
      <c r="G135" s="25">
        <f>F135</f>
        <v>0</v>
      </c>
      <c r="H135" s="26">
        <f>D135-F135</f>
        <v>800</v>
      </c>
      <c r="I135" s="26">
        <f>E135-G135</f>
        <v>800</v>
      </c>
    </row>
    <row r="136" spans="1:11">
      <c r="A136" s="42"/>
      <c r="B136" s="37"/>
      <c r="C136" s="24"/>
      <c r="D136" s="25"/>
      <c r="E136" s="25"/>
      <c r="F136" s="25"/>
      <c r="G136" s="25"/>
      <c r="H136" s="26"/>
      <c r="I136" s="26"/>
    </row>
    <row r="137" spans="1:11">
      <c r="A137" s="42" t="s">
        <v>232</v>
      </c>
      <c r="B137" s="37">
        <v>200</v>
      </c>
      <c r="C137" s="24" t="s">
        <v>278</v>
      </c>
      <c r="D137" s="25">
        <v>697</v>
      </c>
      <c r="E137" s="25">
        <v>697</v>
      </c>
      <c r="F137" s="25">
        <v>0</v>
      </c>
      <c r="G137" s="25">
        <v>0</v>
      </c>
      <c r="H137" s="26">
        <v>697</v>
      </c>
      <c r="I137" s="26">
        <v>697</v>
      </c>
    </row>
    <row r="138" spans="1:11">
      <c r="A138" s="42" t="s">
        <v>33</v>
      </c>
      <c r="B138" s="37">
        <v>200</v>
      </c>
      <c r="C138" s="24" t="s">
        <v>278</v>
      </c>
      <c r="D138" s="25">
        <v>697</v>
      </c>
      <c r="E138" s="25">
        <v>697</v>
      </c>
      <c r="F138" s="25">
        <v>0</v>
      </c>
      <c r="G138" s="25">
        <v>0</v>
      </c>
      <c r="H138" s="26">
        <v>697</v>
      </c>
      <c r="I138" s="26">
        <v>697</v>
      </c>
    </row>
    <row r="139" spans="1:11">
      <c r="A139" s="71" t="s">
        <v>285</v>
      </c>
      <c r="B139" s="78">
        <v>200</v>
      </c>
      <c r="C139" s="53" t="s">
        <v>280</v>
      </c>
      <c r="D139" s="70">
        <f>D140</f>
        <v>64080</v>
      </c>
      <c r="E139" s="70">
        <f>E140</f>
        <v>64080</v>
      </c>
      <c r="F139" s="70">
        <f>F140</f>
        <v>64080</v>
      </c>
      <c r="G139" s="70">
        <f>G140</f>
        <v>64080</v>
      </c>
      <c r="H139" s="26">
        <f>D139-F139</f>
        <v>0</v>
      </c>
      <c r="I139" s="26">
        <f>E139-G139</f>
        <v>0</v>
      </c>
    </row>
    <row r="140" spans="1:11" ht="17.25" customHeight="1">
      <c r="A140" s="74" t="s">
        <v>233</v>
      </c>
      <c r="B140" s="53">
        <v>200</v>
      </c>
      <c r="C140" s="53" t="s">
        <v>279</v>
      </c>
      <c r="D140" s="70">
        <v>64080</v>
      </c>
      <c r="E140" s="70">
        <v>64080</v>
      </c>
      <c r="F140" s="70">
        <v>64080</v>
      </c>
      <c r="G140" s="70">
        <f>F140</f>
        <v>64080</v>
      </c>
      <c r="H140" s="26">
        <f>D140-F140</f>
        <v>0</v>
      </c>
      <c r="I140" s="26">
        <f>E140-G140</f>
        <v>0</v>
      </c>
    </row>
    <row r="141" spans="1:11" ht="17.25" customHeight="1">
      <c r="A141" s="74"/>
      <c r="B141" s="53"/>
      <c r="C141" s="53"/>
      <c r="D141" s="70"/>
      <c r="E141" s="70"/>
      <c r="F141" s="70"/>
      <c r="G141" s="70"/>
      <c r="H141" s="26"/>
      <c r="I141" s="26"/>
    </row>
    <row r="142" spans="1:11" ht="17.25" customHeight="1">
      <c r="A142" s="74" t="s">
        <v>234</v>
      </c>
      <c r="B142" s="53">
        <v>200</v>
      </c>
      <c r="C142" s="53" t="s">
        <v>282</v>
      </c>
      <c r="D142" s="70">
        <v>697</v>
      </c>
      <c r="E142" s="70">
        <v>697</v>
      </c>
      <c r="F142" s="70">
        <v>0</v>
      </c>
      <c r="G142" s="70">
        <v>0</v>
      </c>
      <c r="H142" s="26">
        <v>697</v>
      </c>
      <c r="I142" s="26">
        <v>697</v>
      </c>
    </row>
    <row r="143" spans="1:11" ht="16.5" customHeight="1">
      <c r="A143" s="95" t="s">
        <v>234</v>
      </c>
      <c r="B143" s="102" t="s">
        <v>20</v>
      </c>
      <c r="C143" s="102" t="s">
        <v>281</v>
      </c>
      <c r="D143" s="100">
        <v>697</v>
      </c>
      <c r="E143" s="100">
        <v>697</v>
      </c>
      <c r="F143" s="100">
        <v>0</v>
      </c>
      <c r="G143" s="100">
        <v>0</v>
      </c>
      <c r="H143" s="26">
        <f>D143-F143</f>
        <v>697</v>
      </c>
      <c r="I143" s="26">
        <f>E143-G143</f>
        <v>697</v>
      </c>
      <c r="K143" s="69" t="s">
        <v>173</v>
      </c>
    </row>
    <row r="144" spans="1:11" ht="2.25" hidden="1" customHeight="1">
      <c r="A144" s="96"/>
      <c r="B144" s="103"/>
      <c r="C144" s="103"/>
      <c r="D144" s="101"/>
      <c r="E144" s="101"/>
      <c r="F144" s="101"/>
      <c r="G144" s="101"/>
      <c r="H144" s="26"/>
      <c r="I144" s="26"/>
    </row>
    <row r="145" spans="1:13" ht="0.75" hidden="1" customHeight="1">
      <c r="A145" s="56"/>
      <c r="B145" s="57"/>
      <c r="C145" s="57"/>
      <c r="D145" s="58"/>
      <c r="E145" s="58"/>
      <c r="F145" s="58"/>
      <c r="G145" s="58"/>
      <c r="H145" s="59"/>
      <c r="I145" s="59"/>
    </row>
    <row r="146" spans="1:13" ht="0.75" hidden="1" customHeight="1">
      <c r="A146" s="56"/>
      <c r="B146" s="57"/>
      <c r="C146" s="57"/>
      <c r="D146" s="58"/>
      <c r="E146" s="58"/>
      <c r="F146" s="58"/>
      <c r="G146" s="58"/>
      <c r="H146" s="59"/>
      <c r="I146" s="59"/>
    </row>
    <row r="147" spans="1:13" ht="0.75" hidden="1" customHeight="1">
      <c r="A147" s="56"/>
      <c r="B147" s="57"/>
      <c r="C147" s="57"/>
      <c r="D147" s="58"/>
      <c r="E147" s="58"/>
      <c r="F147" s="58"/>
      <c r="G147" s="58"/>
      <c r="H147" s="59"/>
      <c r="I147" s="59"/>
    </row>
    <row r="148" spans="1:13" ht="0.75" customHeight="1">
      <c r="A148" s="56"/>
      <c r="B148" s="57"/>
      <c r="C148" s="57"/>
      <c r="D148" s="58"/>
      <c r="E148" s="58"/>
      <c r="F148" s="58"/>
      <c r="G148" s="58"/>
      <c r="H148" s="59"/>
      <c r="I148" s="59"/>
    </row>
    <row r="149" spans="1:13" ht="0.75" customHeight="1">
      <c r="A149" s="56"/>
      <c r="B149" s="57"/>
      <c r="C149" s="57"/>
      <c r="D149" s="58"/>
      <c r="E149" s="58"/>
      <c r="F149" s="58"/>
      <c r="G149" s="58"/>
      <c r="H149" s="59"/>
      <c r="I149" s="59"/>
    </row>
    <row r="150" spans="1:13" ht="0.75" customHeight="1">
      <c r="A150" s="56"/>
      <c r="B150" s="57"/>
      <c r="C150" s="57"/>
      <c r="D150" s="58"/>
      <c r="E150" s="58"/>
      <c r="F150" s="58"/>
      <c r="G150" s="58"/>
      <c r="H150" s="59"/>
      <c r="I150" s="59"/>
    </row>
    <row r="151" spans="1:13">
      <c r="A151" s="17" t="s">
        <v>25</v>
      </c>
      <c r="B151" s="17" t="s">
        <v>20</v>
      </c>
      <c r="C151" s="17" t="s">
        <v>235</v>
      </c>
      <c r="D151" s="18">
        <f>D69+D108+D113+D143+D140+D137+D122+D126</f>
        <v>1147586</v>
      </c>
      <c r="E151" s="18">
        <f>E69+E108+E113+E143+E140+E137+E122+E126</f>
        <v>1147586</v>
      </c>
      <c r="F151" s="18">
        <f>F113+F108+F69+F140+F122</f>
        <v>1120529.72</v>
      </c>
      <c r="G151" s="18">
        <f>F151</f>
        <v>1120529.72</v>
      </c>
      <c r="H151" s="19">
        <f>D151-F151</f>
        <v>27056.280000000028</v>
      </c>
      <c r="I151" s="19">
        <f>E151-G151</f>
        <v>27056.280000000028</v>
      </c>
    </row>
    <row r="152" spans="1:13" hidden="1">
      <c r="A152" s="60"/>
      <c r="B152" s="52"/>
      <c r="C152" s="52"/>
      <c r="D152" s="25"/>
      <c r="E152" s="25"/>
      <c r="F152" s="25"/>
      <c r="G152" s="25"/>
      <c r="H152" s="52"/>
      <c r="I152" s="52"/>
    </row>
    <row r="153" spans="1:13" ht="22.5">
      <c r="A153" s="61" t="s">
        <v>26</v>
      </c>
      <c r="B153" s="24" t="s">
        <v>27</v>
      </c>
      <c r="C153" s="24" t="s">
        <v>235</v>
      </c>
      <c r="D153" s="25">
        <v>107760</v>
      </c>
      <c r="E153" s="25">
        <f>D153</f>
        <v>107760</v>
      </c>
      <c r="F153" s="25">
        <f>E16-F151</f>
        <v>67175.699999999953</v>
      </c>
      <c r="G153" s="25">
        <f>F153</f>
        <v>67175.699999999953</v>
      </c>
      <c r="H153" s="62"/>
      <c r="I153" s="52"/>
    </row>
    <row r="154" spans="1:13">
      <c r="A154" s="1"/>
      <c r="B154" s="1"/>
      <c r="C154" s="1"/>
      <c r="D154" s="1"/>
      <c r="E154" s="1"/>
      <c r="F154" s="1"/>
      <c r="G154" s="1"/>
      <c r="H154" s="7"/>
      <c r="I154" s="2"/>
      <c r="K154" s="69" t="s">
        <v>159</v>
      </c>
    </row>
    <row r="155" spans="1:13" ht="20.25" customHeight="1">
      <c r="A155" s="104" t="s">
        <v>80</v>
      </c>
      <c r="B155" s="104"/>
      <c r="C155" s="104"/>
      <c r="D155" s="104"/>
      <c r="E155" s="104"/>
      <c r="F155" s="104"/>
      <c r="G155" s="104"/>
      <c r="H155" s="28"/>
      <c r="I155" s="28" t="s">
        <v>174</v>
      </c>
      <c r="J155" s="33"/>
      <c r="K155" s="33" t="s">
        <v>163</v>
      </c>
      <c r="L155" s="33"/>
      <c r="M155" s="33"/>
    </row>
    <row r="156" spans="1:13">
      <c r="A156" s="90" t="s">
        <v>7</v>
      </c>
      <c r="B156" s="84" t="s">
        <v>91</v>
      </c>
      <c r="C156" s="105" t="s">
        <v>92</v>
      </c>
      <c r="D156" s="84" t="s">
        <v>93</v>
      </c>
      <c r="E156" s="97" t="s">
        <v>45</v>
      </c>
      <c r="F156" s="98"/>
      <c r="G156" s="98"/>
      <c r="H156" s="99"/>
      <c r="I156" s="87" t="s">
        <v>47</v>
      </c>
      <c r="J156" s="33"/>
      <c r="K156" s="33"/>
      <c r="L156" s="33"/>
      <c r="M156" s="33"/>
    </row>
    <row r="157" spans="1:13">
      <c r="A157" s="90"/>
      <c r="B157" s="84"/>
      <c r="C157" s="105"/>
      <c r="D157" s="84"/>
      <c r="E157" s="87" t="s">
        <v>8</v>
      </c>
      <c r="F157" s="90"/>
      <c r="G157" s="90" t="s">
        <v>41</v>
      </c>
      <c r="H157" s="84"/>
      <c r="I157" s="88"/>
      <c r="J157" s="33"/>
      <c r="K157" s="33"/>
      <c r="L157" s="33"/>
      <c r="M157" s="33"/>
    </row>
    <row r="158" spans="1:13" ht="58.5" customHeight="1">
      <c r="A158" s="90"/>
      <c r="B158" s="84"/>
      <c r="C158" s="105"/>
      <c r="D158" s="84"/>
      <c r="E158" s="89"/>
      <c r="F158" s="90"/>
      <c r="G158" s="90"/>
      <c r="H158" s="84"/>
      <c r="I158" s="89"/>
      <c r="J158" s="33"/>
      <c r="K158" s="33"/>
      <c r="L158" s="33"/>
      <c r="M158" s="33"/>
    </row>
    <row r="159" spans="1:13">
      <c r="A159" s="12">
        <v>1</v>
      </c>
      <c r="B159" s="12">
        <v>2</v>
      </c>
      <c r="C159" s="28"/>
      <c r="D159" s="28"/>
      <c r="E159" s="28"/>
      <c r="F159" s="28"/>
      <c r="G159" s="28"/>
      <c r="H159" s="28"/>
      <c r="I159" s="28"/>
      <c r="J159" s="33"/>
      <c r="K159" s="33"/>
      <c r="L159" s="33"/>
      <c r="M159" s="33"/>
    </row>
    <row r="160" spans="1:13" ht="33.75">
      <c r="A160" s="13" t="s">
        <v>81</v>
      </c>
      <c r="B160" s="13">
        <v>500</v>
      </c>
      <c r="C160" s="63" t="s">
        <v>184</v>
      </c>
      <c r="D160" s="13">
        <v>107760</v>
      </c>
      <c r="E160" s="13">
        <v>67175.7</v>
      </c>
      <c r="F160" s="13"/>
      <c r="G160" s="13">
        <v>67175.7</v>
      </c>
      <c r="H160" s="64"/>
      <c r="I160" s="13"/>
      <c r="J160" s="33"/>
      <c r="K160" s="33"/>
      <c r="L160" s="33"/>
      <c r="M160" s="33"/>
    </row>
    <row r="161" spans="1:13">
      <c r="A161" s="12" t="s">
        <v>82</v>
      </c>
      <c r="B161" s="13"/>
      <c r="C161" s="63"/>
      <c r="D161" s="13"/>
      <c r="E161" s="13"/>
      <c r="F161" s="13"/>
      <c r="G161" s="13"/>
      <c r="H161" s="13"/>
      <c r="I161" s="13"/>
      <c r="J161" s="33"/>
      <c r="K161" s="33"/>
      <c r="L161" s="33"/>
      <c r="M161" s="33"/>
    </row>
    <row r="162" spans="1:13" ht="34.5" customHeight="1">
      <c r="A162" s="13" t="s">
        <v>177</v>
      </c>
      <c r="B162" s="12">
        <v>520</v>
      </c>
      <c r="C162" s="63" t="s">
        <v>181</v>
      </c>
      <c r="D162" s="12">
        <f>D169</f>
        <v>0</v>
      </c>
      <c r="E162" s="12"/>
      <c r="F162" s="12"/>
      <c r="G162" s="12"/>
      <c r="H162" s="12"/>
      <c r="I162" s="12"/>
      <c r="J162" s="33"/>
      <c r="K162" s="33"/>
      <c r="L162" s="33"/>
      <c r="M162" s="33"/>
    </row>
    <row r="163" spans="1:13">
      <c r="A163" s="12" t="s">
        <v>83</v>
      </c>
      <c r="B163" s="12"/>
      <c r="C163" s="65"/>
      <c r="D163" s="12"/>
      <c r="E163" s="12"/>
      <c r="F163" s="12"/>
      <c r="G163" s="12"/>
      <c r="H163" s="12"/>
      <c r="I163" s="12"/>
      <c r="J163" s="33"/>
      <c r="K163" s="33"/>
      <c r="L163" s="33"/>
      <c r="M163" s="33"/>
    </row>
    <row r="164" spans="1:13" hidden="1">
      <c r="A164" s="12"/>
      <c r="B164" s="12"/>
      <c r="C164" s="65"/>
      <c r="D164" s="12"/>
      <c r="E164" s="12"/>
      <c r="F164" s="12"/>
      <c r="G164" s="12"/>
      <c r="H164" s="12"/>
      <c r="I164" s="12"/>
      <c r="J164" s="33"/>
      <c r="K164" s="33"/>
      <c r="L164" s="33"/>
      <c r="M164" s="33"/>
    </row>
    <row r="165" spans="1:13" hidden="1">
      <c r="A165" s="12"/>
      <c r="B165" s="12"/>
      <c r="C165" s="65"/>
      <c r="D165" s="12"/>
      <c r="E165" s="12"/>
      <c r="F165" s="12"/>
      <c r="G165" s="12"/>
      <c r="H165" s="12"/>
      <c r="I165" s="12"/>
      <c r="J165" s="33"/>
      <c r="K165" s="33"/>
      <c r="L165" s="33"/>
      <c r="M165" s="33"/>
    </row>
    <row r="166" spans="1:13" hidden="1">
      <c r="A166" s="12"/>
      <c r="B166" s="12"/>
      <c r="C166" s="65"/>
      <c r="D166" s="12"/>
      <c r="E166" s="12"/>
      <c r="F166" s="12"/>
      <c r="G166" s="12"/>
      <c r="H166" s="12"/>
      <c r="I166" s="12"/>
      <c r="J166" s="33"/>
      <c r="K166" s="33"/>
      <c r="L166" s="33"/>
      <c r="M166" s="33"/>
    </row>
    <row r="167" spans="1:13" hidden="1">
      <c r="A167" s="12"/>
      <c r="B167" s="12"/>
      <c r="C167" s="65"/>
      <c r="D167" s="12"/>
      <c r="E167" s="12"/>
      <c r="F167" s="12"/>
      <c r="G167" s="12"/>
      <c r="H167" s="12"/>
      <c r="I167" s="12"/>
      <c r="J167" s="33"/>
      <c r="K167" s="33"/>
      <c r="L167" s="33"/>
      <c r="M167" s="33"/>
    </row>
    <row r="168" spans="1:13" hidden="1">
      <c r="A168" s="12"/>
      <c r="B168" s="12"/>
      <c r="C168" s="65"/>
      <c r="D168" s="12"/>
      <c r="E168" s="12"/>
      <c r="F168" s="12"/>
      <c r="G168" s="12"/>
      <c r="H168" s="12"/>
      <c r="I168" s="12"/>
      <c r="J168" s="33"/>
      <c r="K168" s="33"/>
      <c r="L168" s="33"/>
      <c r="M168" s="33"/>
    </row>
    <row r="169" spans="1:13" ht="22.5">
      <c r="A169" s="13" t="s">
        <v>178</v>
      </c>
      <c r="B169" s="12">
        <v>520</v>
      </c>
      <c r="C169" s="63" t="s">
        <v>182</v>
      </c>
      <c r="D169" s="12">
        <f>D170</f>
        <v>0</v>
      </c>
      <c r="E169" s="12"/>
      <c r="F169" s="12"/>
      <c r="G169" s="12"/>
      <c r="H169" s="12"/>
      <c r="I169" s="12"/>
      <c r="J169" s="33"/>
      <c r="K169" s="33"/>
      <c r="L169" s="33"/>
      <c r="M169" s="33"/>
    </row>
    <row r="170" spans="1:13" ht="33.75">
      <c r="A170" s="13" t="s">
        <v>179</v>
      </c>
      <c r="B170" s="12">
        <v>520</v>
      </c>
      <c r="C170" s="63" t="s">
        <v>183</v>
      </c>
      <c r="D170" s="12">
        <f>D171</f>
        <v>0</v>
      </c>
      <c r="E170" s="12"/>
      <c r="F170" s="12"/>
      <c r="G170" s="12"/>
      <c r="H170" s="12"/>
      <c r="I170" s="12"/>
      <c r="J170" s="33"/>
      <c r="K170" s="33"/>
      <c r="L170" s="33"/>
      <c r="M170" s="33"/>
    </row>
    <row r="171" spans="1:13" ht="33.75">
      <c r="A171" s="13" t="s">
        <v>179</v>
      </c>
      <c r="B171" s="12">
        <v>520</v>
      </c>
      <c r="C171" s="63" t="s">
        <v>180</v>
      </c>
      <c r="D171" s="12">
        <v>0</v>
      </c>
      <c r="E171" s="12"/>
      <c r="F171" s="12"/>
      <c r="G171" s="12"/>
      <c r="H171" s="12"/>
      <c r="I171" s="12"/>
      <c r="J171" s="33"/>
      <c r="K171" s="33"/>
      <c r="L171" s="33"/>
      <c r="M171" s="33"/>
    </row>
    <row r="172" spans="1:13" ht="21" customHeight="1">
      <c r="A172" s="13" t="s">
        <v>84</v>
      </c>
      <c r="B172" s="12">
        <v>620</v>
      </c>
      <c r="C172" s="65"/>
      <c r="D172" s="12"/>
      <c r="E172" s="12"/>
      <c r="F172" s="12"/>
      <c r="G172" s="12"/>
      <c r="H172" s="12"/>
      <c r="I172" s="12"/>
      <c r="J172" s="33"/>
      <c r="K172" s="33"/>
      <c r="L172" s="33"/>
      <c r="M172" s="33"/>
    </row>
    <row r="173" spans="1:13" ht="8.25" customHeight="1">
      <c r="A173" s="12" t="s">
        <v>83</v>
      </c>
      <c r="B173" s="12"/>
      <c r="C173" s="65"/>
      <c r="D173" s="12"/>
      <c r="E173" s="12"/>
      <c r="F173" s="12"/>
      <c r="G173" s="12"/>
      <c r="H173" s="12"/>
      <c r="I173" s="12"/>
      <c r="J173" s="33"/>
      <c r="K173" s="33"/>
      <c r="L173" s="33"/>
      <c r="M173" s="33"/>
    </row>
    <row r="174" spans="1:13" hidden="1">
      <c r="A174" s="12"/>
      <c r="B174" s="12"/>
      <c r="C174" s="65"/>
      <c r="D174" s="12"/>
      <c r="E174" s="12"/>
      <c r="F174" s="12"/>
      <c r="G174" s="12"/>
      <c r="H174" s="12"/>
      <c r="I174" s="12"/>
      <c r="J174" s="33"/>
      <c r="K174" s="33"/>
      <c r="L174" s="33"/>
      <c r="M174" s="33"/>
    </row>
    <row r="175" spans="1:13" hidden="1">
      <c r="A175" s="12"/>
      <c r="B175" s="12"/>
      <c r="C175" s="65"/>
      <c r="D175" s="12"/>
      <c r="E175" s="12"/>
      <c r="F175" s="12"/>
      <c r="G175" s="12"/>
      <c r="H175" s="12"/>
      <c r="I175" s="12"/>
      <c r="J175" s="33"/>
      <c r="K175" s="33"/>
      <c r="L175" s="33"/>
      <c r="M175" s="33"/>
    </row>
    <row r="176" spans="1:13" ht="22.5">
      <c r="A176" s="13" t="s">
        <v>185</v>
      </c>
      <c r="B176" s="12">
        <v>700</v>
      </c>
      <c r="C176" s="65" t="s">
        <v>139</v>
      </c>
      <c r="D176" s="12">
        <f>D160</f>
        <v>107760</v>
      </c>
      <c r="E176" s="12">
        <f>E160</f>
        <v>67175.7</v>
      </c>
      <c r="F176" s="12"/>
      <c r="G176" s="12">
        <f>G160</f>
        <v>67175.7</v>
      </c>
      <c r="H176" s="12"/>
      <c r="I176" s="12"/>
      <c r="J176" s="33"/>
      <c r="K176" s="33"/>
      <c r="L176" s="33"/>
      <c r="M176" s="33"/>
    </row>
    <row r="177" spans="1:13" ht="20.25" customHeight="1">
      <c r="A177" s="13" t="s">
        <v>186</v>
      </c>
      <c r="B177" s="12">
        <v>710</v>
      </c>
      <c r="C177" s="65" t="s">
        <v>138</v>
      </c>
      <c r="D177" s="35">
        <f t="shared" ref="D177:E179" si="10">D178</f>
        <v>-1039826</v>
      </c>
      <c r="E177" s="12">
        <f t="shared" si="10"/>
        <v>-1187705.42</v>
      </c>
      <c r="F177" s="12"/>
      <c r="G177" s="12">
        <f>E177</f>
        <v>-1187705.42</v>
      </c>
      <c r="H177" s="12"/>
      <c r="I177" s="12"/>
      <c r="J177" s="33"/>
      <c r="K177" s="33"/>
      <c r="L177" s="33"/>
      <c r="M177" s="33"/>
    </row>
    <row r="178" spans="1:13" ht="20.25" customHeight="1">
      <c r="A178" s="13" t="s">
        <v>187</v>
      </c>
      <c r="B178" s="12">
        <v>710</v>
      </c>
      <c r="C178" s="65" t="s">
        <v>189</v>
      </c>
      <c r="D178" s="35">
        <f t="shared" si="10"/>
        <v>-1039826</v>
      </c>
      <c r="E178" s="12">
        <f t="shared" si="10"/>
        <v>-1187705.42</v>
      </c>
      <c r="F178" s="12"/>
      <c r="G178" s="12">
        <f>E178</f>
        <v>-1187705.42</v>
      </c>
      <c r="H178" s="12"/>
      <c r="I178" s="12"/>
      <c r="J178" s="33"/>
      <c r="K178" s="33"/>
      <c r="L178" s="33"/>
      <c r="M178" s="33"/>
    </row>
    <row r="179" spans="1:13" ht="21" customHeight="1">
      <c r="A179" s="13" t="s">
        <v>188</v>
      </c>
      <c r="B179" s="12">
        <v>710</v>
      </c>
      <c r="C179" s="65" t="s">
        <v>190</v>
      </c>
      <c r="D179" s="35">
        <f t="shared" si="10"/>
        <v>-1039826</v>
      </c>
      <c r="E179" s="12">
        <f t="shared" si="10"/>
        <v>-1187705.42</v>
      </c>
      <c r="F179" s="12"/>
      <c r="G179" s="12">
        <f>G180</f>
        <v>-1187705.42</v>
      </c>
      <c r="H179" s="12"/>
      <c r="I179" s="12"/>
      <c r="J179" s="33"/>
      <c r="K179" s="33"/>
      <c r="L179" s="33"/>
      <c r="M179" s="33"/>
    </row>
    <row r="180" spans="1:13" ht="34.5" customHeight="1">
      <c r="A180" s="13" t="s">
        <v>191</v>
      </c>
      <c r="B180" s="12">
        <v>710</v>
      </c>
      <c r="C180" s="65" t="s">
        <v>192</v>
      </c>
      <c r="D180" s="35">
        <v>-1039826</v>
      </c>
      <c r="E180" s="12">
        <v>-1187705.42</v>
      </c>
      <c r="F180" s="12"/>
      <c r="G180" s="12">
        <f>E180</f>
        <v>-1187705.42</v>
      </c>
      <c r="H180" s="12"/>
      <c r="I180" s="12"/>
      <c r="J180" s="33"/>
      <c r="K180" s="33"/>
      <c r="L180" s="33"/>
      <c r="M180" s="33"/>
    </row>
    <row r="181" spans="1:13" ht="12.75" customHeight="1">
      <c r="A181" s="12" t="s">
        <v>199</v>
      </c>
      <c r="B181" s="12">
        <v>720</v>
      </c>
      <c r="C181" s="65" t="s">
        <v>140</v>
      </c>
      <c r="D181" s="35">
        <f t="shared" ref="D181:E183" si="11">D182</f>
        <v>1147586</v>
      </c>
      <c r="E181" s="35">
        <f t="shared" si="11"/>
        <v>1120529.72</v>
      </c>
      <c r="F181" s="12"/>
      <c r="G181" s="35">
        <f>G182</f>
        <v>1120529.72</v>
      </c>
      <c r="H181" s="12"/>
      <c r="I181" s="12"/>
      <c r="J181" s="33"/>
      <c r="K181" s="33"/>
      <c r="L181" s="33"/>
      <c r="M181" s="33"/>
    </row>
    <row r="182" spans="1:13" ht="20.25" customHeight="1">
      <c r="A182" s="13" t="s">
        <v>193</v>
      </c>
      <c r="B182" s="12">
        <v>720</v>
      </c>
      <c r="C182" s="65" t="s">
        <v>196</v>
      </c>
      <c r="D182" s="19">
        <f t="shared" si="11"/>
        <v>1147586</v>
      </c>
      <c r="E182" s="35">
        <f t="shared" si="11"/>
        <v>1120529.72</v>
      </c>
      <c r="F182" s="12"/>
      <c r="G182" s="35">
        <f>G183</f>
        <v>1120529.72</v>
      </c>
      <c r="H182" s="12"/>
      <c r="I182" s="12"/>
      <c r="J182" s="33"/>
      <c r="K182" s="33"/>
      <c r="L182" s="33"/>
      <c r="M182" s="33"/>
    </row>
    <row r="183" spans="1:13" ht="20.25" customHeight="1">
      <c r="A183" s="13" t="s">
        <v>194</v>
      </c>
      <c r="B183" s="12">
        <v>720</v>
      </c>
      <c r="C183" s="65" t="s">
        <v>197</v>
      </c>
      <c r="D183" s="19">
        <f t="shared" si="11"/>
        <v>1147586</v>
      </c>
      <c r="E183" s="35">
        <f t="shared" si="11"/>
        <v>1120529.72</v>
      </c>
      <c r="F183" s="12"/>
      <c r="G183" s="35">
        <f>G184</f>
        <v>1120529.72</v>
      </c>
      <c r="H183" s="12"/>
      <c r="I183" s="12"/>
      <c r="J183" s="33"/>
      <c r="K183" s="33"/>
      <c r="L183" s="33"/>
      <c r="M183" s="33"/>
    </row>
    <row r="184" spans="1:13" ht="31.5" customHeight="1">
      <c r="A184" s="13" t="s">
        <v>195</v>
      </c>
      <c r="B184" s="12">
        <v>720</v>
      </c>
      <c r="C184" s="65" t="s">
        <v>198</v>
      </c>
      <c r="D184" s="19">
        <f>D151</f>
        <v>1147586</v>
      </c>
      <c r="E184" s="35">
        <f>F151</f>
        <v>1120529.72</v>
      </c>
      <c r="F184" s="12"/>
      <c r="G184" s="35">
        <f>E184</f>
        <v>1120529.72</v>
      </c>
      <c r="H184" s="12"/>
      <c r="I184" s="12"/>
      <c r="J184" s="33"/>
      <c r="K184" s="33"/>
      <c r="L184" s="33"/>
      <c r="M184" s="33"/>
    </row>
    <row r="185" spans="1:13" ht="22.5">
      <c r="A185" s="13" t="s">
        <v>85</v>
      </c>
      <c r="B185" s="12">
        <v>800</v>
      </c>
      <c r="C185" s="65"/>
      <c r="D185" s="12"/>
      <c r="E185" s="12"/>
      <c r="F185" s="12"/>
      <c r="G185" s="12"/>
      <c r="H185" s="12"/>
      <c r="I185" s="12"/>
      <c r="J185" s="33"/>
      <c r="K185" s="33"/>
      <c r="L185" s="33"/>
      <c r="M185" s="33"/>
    </row>
    <row r="186" spans="1:13" ht="25.5" customHeight="1">
      <c r="A186" s="13" t="s">
        <v>86</v>
      </c>
      <c r="B186" s="12">
        <v>810</v>
      </c>
      <c r="C186" s="65"/>
      <c r="D186" s="12"/>
      <c r="E186" s="12"/>
      <c r="F186" s="12"/>
      <c r="G186" s="12"/>
      <c r="H186" s="12"/>
      <c r="I186" s="12"/>
      <c r="J186" s="33"/>
      <c r="K186" s="33"/>
      <c r="L186" s="33"/>
      <c r="M186" s="33"/>
    </row>
    <row r="187" spans="1:13" ht="9" customHeight="1">
      <c r="A187" s="12" t="s">
        <v>83</v>
      </c>
      <c r="B187" s="12"/>
      <c r="C187" s="65"/>
      <c r="D187" s="12"/>
      <c r="E187" s="12"/>
      <c r="F187" s="12"/>
      <c r="G187" s="12"/>
      <c r="H187" s="12"/>
      <c r="I187" s="12"/>
      <c r="J187" s="33"/>
      <c r="K187" s="33"/>
      <c r="L187" s="33"/>
      <c r="M187" s="33"/>
    </row>
    <row r="188" spans="1:13" ht="22.5">
      <c r="A188" s="13" t="s">
        <v>87</v>
      </c>
      <c r="B188" s="12">
        <v>811</v>
      </c>
      <c r="C188" s="65"/>
      <c r="D188" s="12"/>
      <c r="E188" s="12"/>
      <c r="F188" s="12"/>
      <c r="G188" s="12"/>
      <c r="H188" s="12"/>
      <c r="I188" s="12"/>
      <c r="J188" s="33"/>
      <c r="K188" s="33"/>
      <c r="L188" s="33"/>
      <c r="M188" s="33"/>
    </row>
    <row r="189" spans="1:13" ht="12.75" customHeight="1">
      <c r="A189" s="13" t="s">
        <v>88</v>
      </c>
      <c r="B189" s="12">
        <v>812</v>
      </c>
      <c r="C189" s="65"/>
      <c r="D189" s="12"/>
      <c r="E189" s="12"/>
      <c r="F189" s="12"/>
      <c r="G189" s="12"/>
      <c r="H189" s="12"/>
      <c r="I189" s="12"/>
      <c r="J189" s="33"/>
      <c r="K189" s="33"/>
      <c r="L189" s="33"/>
      <c r="M189" s="33"/>
    </row>
    <row r="190" spans="1:13" ht="1.5" hidden="1" customHeight="1">
      <c r="A190" s="12"/>
      <c r="B190" s="12"/>
      <c r="C190" s="65"/>
      <c r="D190" s="12"/>
      <c r="E190" s="12"/>
      <c r="F190" s="12"/>
      <c r="G190" s="12"/>
      <c r="H190" s="12"/>
      <c r="I190" s="12"/>
      <c r="J190" s="33"/>
      <c r="K190" s="33"/>
      <c r="L190" s="33"/>
      <c r="M190" s="33"/>
    </row>
    <row r="191" spans="1:13" hidden="1">
      <c r="A191" s="12"/>
      <c r="B191" s="12"/>
      <c r="C191" s="65"/>
      <c r="D191" s="12"/>
      <c r="E191" s="12"/>
      <c r="F191" s="12"/>
      <c r="G191" s="12"/>
      <c r="H191" s="12"/>
      <c r="I191" s="12"/>
      <c r="J191" s="33"/>
      <c r="K191" s="33"/>
      <c r="L191" s="33"/>
      <c r="M191" s="33"/>
    </row>
    <row r="192" spans="1:13" ht="10.5" customHeight="1">
      <c r="A192" s="13" t="s">
        <v>200</v>
      </c>
      <c r="B192" s="12">
        <v>820</v>
      </c>
      <c r="C192" s="65"/>
      <c r="D192" s="12"/>
      <c r="E192" s="12"/>
      <c r="F192" s="12"/>
      <c r="G192" s="12"/>
      <c r="H192" s="12"/>
      <c r="I192" s="12"/>
      <c r="J192" s="33"/>
      <c r="K192" s="33"/>
      <c r="L192" s="33"/>
      <c r="M192" s="33"/>
    </row>
    <row r="193" spans="1:13" ht="9.75" customHeight="1">
      <c r="A193" s="12" t="s">
        <v>82</v>
      </c>
      <c r="B193" s="12"/>
      <c r="C193" s="65"/>
      <c r="D193" s="12"/>
      <c r="E193" s="12"/>
      <c r="F193" s="12"/>
      <c r="G193" s="12"/>
      <c r="H193" s="12"/>
      <c r="I193" s="12"/>
      <c r="J193" s="33"/>
      <c r="K193" s="33"/>
      <c r="L193" s="33"/>
      <c r="M193" s="33"/>
    </row>
    <row r="194" spans="1:13" ht="20.25" customHeight="1">
      <c r="A194" s="13" t="s">
        <v>89</v>
      </c>
      <c r="B194" s="12">
        <v>821</v>
      </c>
      <c r="C194" s="65"/>
      <c r="D194" s="12"/>
      <c r="E194" s="12"/>
      <c r="F194" s="12"/>
      <c r="G194" s="12"/>
      <c r="H194" s="12"/>
      <c r="I194" s="12"/>
      <c r="J194" s="33"/>
      <c r="K194" s="33"/>
      <c r="L194" s="33"/>
      <c r="M194" s="33"/>
    </row>
    <row r="195" spans="1:13" ht="23.25" customHeight="1">
      <c r="A195" s="13" t="s">
        <v>90</v>
      </c>
      <c r="B195" s="12">
        <v>822</v>
      </c>
      <c r="C195" s="65"/>
      <c r="D195" s="12"/>
      <c r="E195" s="12"/>
      <c r="F195" s="12"/>
      <c r="G195" s="12"/>
      <c r="H195" s="12"/>
      <c r="I195" s="12"/>
      <c r="J195" s="33"/>
      <c r="K195" s="33"/>
      <c r="L195" s="33"/>
      <c r="M195" s="33"/>
    </row>
    <row r="196" spans="1:13" ht="10.5" hidden="1" customHeight="1">
      <c r="A196" s="66"/>
      <c r="B196" s="28"/>
      <c r="C196" s="28"/>
      <c r="D196" s="28"/>
      <c r="E196" s="28"/>
      <c r="F196" s="28"/>
      <c r="G196" s="28"/>
      <c r="H196" s="28"/>
      <c r="I196" s="28"/>
      <c r="J196" s="33"/>
      <c r="K196" s="33"/>
      <c r="L196" s="33"/>
      <c r="M196" s="33"/>
    </row>
    <row r="197" spans="1:13" ht="12" hidden="1" customHeight="1">
      <c r="A197" s="66"/>
      <c r="B197" s="28"/>
      <c r="C197" s="28"/>
      <c r="D197" s="28"/>
      <c r="E197" s="28"/>
      <c r="F197" s="28"/>
      <c r="G197" s="28"/>
      <c r="H197" s="28"/>
      <c r="I197" s="28"/>
      <c r="J197" s="33"/>
      <c r="K197" s="33"/>
      <c r="L197" s="33"/>
      <c r="M197" s="33"/>
    </row>
    <row r="198" spans="1:13" hidden="1">
      <c r="A198" s="66"/>
      <c r="B198" s="28"/>
      <c r="C198" s="28"/>
      <c r="D198" s="28"/>
      <c r="E198" s="28"/>
      <c r="F198" s="28"/>
      <c r="G198" s="28"/>
      <c r="H198" s="28"/>
      <c r="I198" s="28"/>
      <c r="J198" s="33"/>
      <c r="K198" s="33"/>
      <c r="L198" s="33"/>
      <c r="M198" s="33"/>
    </row>
    <row r="199" spans="1:13" hidden="1">
      <c r="A199" s="66"/>
      <c r="B199" s="28"/>
      <c r="C199" s="28"/>
      <c r="D199" s="28"/>
      <c r="E199" s="28"/>
      <c r="F199" s="28"/>
      <c r="G199" s="28"/>
      <c r="H199" s="28"/>
      <c r="I199" s="28"/>
      <c r="J199" s="33"/>
      <c r="K199" s="33"/>
      <c r="L199" s="33"/>
      <c r="M199" s="33"/>
    </row>
    <row r="200" spans="1:13">
      <c r="A200" s="94" t="s">
        <v>137</v>
      </c>
      <c r="B200" s="94"/>
      <c r="C200" s="94"/>
      <c r="D200" s="28"/>
      <c r="E200" s="94" t="s">
        <v>94</v>
      </c>
      <c r="F200" s="94"/>
      <c r="G200" s="94"/>
      <c r="H200" s="94"/>
      <c r="I200" s="94"/>
      <c r="J200" s="33"/>
      <c r="K200" s="33"/>
      <c r="L200" s="33"/>
      <c r="M200" s="33"/>
    </row>
    <row r="201" spans="1:13">
      <c r="A201" s="94" t="s">
        <v>99</v>
      </c>
      <c r="B201" s="94"/>
      <c r="C201" s="94"/>
      <c r="D201" s="28"/>
      <c r="E201" s="28" t="s">
        <v>95</v>
      </c>
      <c r="F201" s="28"/>
      <c r="G201" s="28" t="s">
        <v>96</v>
      </c>
      <c r="H201" s="28"/>
      <c r="I201" s="28"/>
      <c r="J201" s="33"/>
      <c r="K201" s="33"/>
      <c r="L201" s="33"/>
      <c r="M201" s="33"/>
    </row>
    <row r="202" spans="1:13">
      <c r="A202" s="28"/>
      <c r="B202" s="28"/>
      <c r="C202" s="28"/>
      <c r="D202" s="28"/>
      <c r="E202" s="94" t="s">
        <v>98</v>
      </c>
      <c r="F202" s="94"/>
      <c r="G202" s="94"/>
      <c r="H202" s="94"/>
      <c r="I202" s="94"/>
      <c r="J202" s="33"/>
      <c r="K202" s="33"/>
      <c r="L202" s="33"/>
      <c r="M202" s="33"/>
    </row>
    <row r="203" spans="1:13">
      <c r="A203" s="94" t="s">
        <v>297</v>
      </c>
      <c r="B203" s="94"/>
      <c r="C203" s="94"/>
      <c r="D203" s="28"/>
      <c r="E203" s="28"/>
      <c r="F203" s="28"/>
      <c r="G203" s="28"/>
      <c r="H203" s="28"/>
      <c r="I203" s="28"/>
      <c r="J203" s="33"/>
      <c r="K203" s="33"/>
      <c r="L203" s="33"/>
      <c r="M203" s="33"/>
    </row>
    <row r="204" spans="1:13">
      <c r="A204" s="94" t="s">
        <v>101</v>
      </c>
      <c r="B204" s="94"/>
      <c r="C204" s="94"/>
      <c r="D204" s="111" t="s">
        <v>100</v>
      </c>
      <c r="E204" s="112"/>
      <c r="F204" s="112"/>
      <c r="G204" s="112"/>
      <c r="H204" s="112"/>
      <c r="I204" s="113"/>
      <c r="J204" s="67"/>
      <c r="K204" s="33"/>
      <c r="L204" s="33"/>
      <c r="M204" s="33"/>
    </row>
    <row r="205" spans="1:13">
      <c r="A205" s="28"/>
      <c r="B205" s="28"/>
      <c r="C205" s="28"/>
      <c r="D205" s="109" t="s">
        <v>208</v>
      </c>
      <c r="E205" s="94"/>
      <c r="F205" s="94"/>
      <c r="G205" s="94"/>
      <c r="H205" s="94"/>
      <c r="I205" s="110"/>
      <c r="J205" s="33"/>
      <c r="K205" s="33"/>
      <c r="L205" s="33"/>
      <c r="M205" s="33"/>
    </row>
    <row r="206" spans="1:13">
      <c r="A206" s="28" t="s">
        <v>305</v>
      </c>
      <c r="B206" s="28"/>
      <c r="C206" s="28"/>
      <c r="D206" s="106" t="s">
        <v>97</v>
      </c>
      <c r="E206" s="107"/>
      <c r="F206" s="107"/>
      <c r="G206" s="107"/>
      <c r="H206" s="107"/>
      <c r="I206" s="108"/>
      <c r="J206" s="68"/>
      <c r="K206" s="33"/>
      <c r="L206" s="33"/>
      <c r="M206" s="33"/>
    </row>
    <row r="207" spans="1:13">
      <c r="A207" s="28"/>
      <c r="B207" s="28"/>
      <c r="C207" s="28"/>
      <c r="D207" s="28"/>
      <c r="E207" s="28"/>
      <c r="F207" s="28"/>
      <c r="G207" s="28"/>
      <c r="H207" s="28"/>
      <c r="I207" s="28"/>
      <c r="J207" s="33"/>
      <c r="K207" s="33"/>
      <c r="L207" s="33"/>
      <c r="M207" s="33"/>
    </row>
    <row r="208" spans="1:13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</row>
    <row r="209" spans="1:1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</row>
    <row r="210" spans="1:1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</sheetData>
  <mergeCells count="52">
    <mergeCell ref="I12:I14"/>
    <mergeCell ref="E12:H12"/>
    <mergeCell ref="H13:H14"/>
    <mergeCell ref="H66:I66"/>
    <mergeCell ref="B143:B144"/>
    <mergeCell ref="D66:D67"/>
    <mergeCell ref="B66:B67"/>
    <mergeCell ref="E13:E14"/>
    <mergeCell ref="F13:F14"/>
    <mergeCell ref="F66:G66"/>
    <mergeCell ref="D206:I206"/>
    <mergeCell ref="D205:I205"/>
    <mergeCell ref="D156:D158"/>
    <mergeCell ref="D204:I204"/>
    <mergeCell ref="I156:I158"/>
    <mergeCell ref="H157:H158"/>
    <mergeCell ref="G157:G158"/>
    <mergeCell ref="A200:C200"/>
    <mergeCell ref="A201:C201"/>
    <mergeCell ref="F143:F144"/>
    <mergeCell ref="A155:G155"/>
    <mergeCell ref="D143:D144"/>
    <mergeCell ref="C156:C158"/>
    <mergeCell ref="E200:I200"/>
    <mergeCell ref="F157:F158"/>
    <mergeCell ref="E143:E144"/>
    <mergeCell ref="A204:C204"/>
    <mergeCell ref="A143:A144"/>
    <mergeCell ref="E156:H156"/>
    <mergeCell ref="A156:A158"/>
    <mergeCell ref="B156:B158"/>
    <mergeCell ref="E157:E158"/>
    <mergeCell ref="A203:C203"/>
    <mergeCell ref="G143:G144"/>
    <mergeCell ref="E202:I202"/>
    <mergeCell ref="C143:C144"/>
    <mergeCell ref="A2:G2"/>
    <mergeCell ref="A5:F5"/>
    <mergeCell ref="A6:E6"/>
    <mergeCell ref="A3:G3"/>
    <mergeCell ref="A4:F4"/>
    <mergeCell ref="A7:E7"/>
    <mergeCell ref="A8:C8"/>
    <mergeCell ref="C66:C67"/>
    <mergeCell ref="C12:C14"/>
    <mergeCell ref="A11:F11"/>
    <mergeCell ref="A65:G65"/>
    <mergeCell ref="G13:G14"/>
    <mergeCell ref="B12:B14"/>
    <mergeCell ref="A12:A14"/>
    <mergeCell ref="E66:E67"/>
    <mergeCell ref="D12:D14"/>
  </mergeCells>
  <phoneticPr fontId="0" type="noConversion"/>
  <pageMargins left="0.75" right="0.75" top="1" bottom="1" header="0.5" footer="0.5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ф127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User</cp:lastModifiedBy>
  <cp:lastPrinted>2019-01-11T07:33:55Z</cp:lastPrinted>
  <dcterms:created xsi:type="dcterms:W3CDTF">2010-06-21T10:52:01Z</dcterms:created>
  <dcterms:modified xsi:type="dcterms:W3CDTF">2019-01-23T13:24:54Z</dcterms:modified>
</cp:coreProperties>
</file>