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E45" i="1"/>
  <c r="D15" i="2"/>
  <c r="D22"/>
  <c r="D25"/>
  <c r="D34"/>
  <c r="D21"/>
  <c r="D19"/>
  <c r="D42"/>
  <c r="D13"/>
  <c r="D45"/>
  <c r="D52"/>
  <c r="D51"/>
  <c r="D59"/>
  <c r="D66"/>
  <c r="D64"/>
  <c r="D76"/>
  <c r="D80"/>
  <c r="E80"/>
  <c r="F15"/>
  <c r="F22"/>
  <c r="F25"/>
  <c r="F34"/>
  <c r="F21"/>
  <c r="F19"/>
  <c r="F42"/>
  <c r="F13"/>
  <c r="F45"/>
  <c r="F52"/>
  <c r="F51"/>
  <c r="F59"/>
  <c r="F66"/>
  <c r="F64"/>
  <c r="F76"/>
  <c r="F80"/>
  <c r="I80"/>
  <c r="K80"/>
  <c r="K12"/>
  <c r="J15"/>
  <c r="J19"/>
  <c r="J38"/>
  <c r="J40"/>
  <c r="J42"/>
  <c r="J13"/>
  <c r="J46"/>
  <c r="J47"/>
  <c r="J48"/>
  <c r="J49"/>
  <c r="J45"/>
  <c r="J51"/>
  <c r="J60"/>
  <c r="J59"/>
  <c r="J65"/>
  <c r="J68"/>
  <c r="J69"/>
  <c r="J71"/>
  <c r="J72"/>
  <c r="J64"/>
  <c r="J76"/>
  <c r="J78"/>
  <c r="J80"/>
  <c r="J12"/>
  <c r="F12"/>
  <c r="E12"/>
  <c r="D12"/>
  <c r="E22" i="1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8" i="2"/>
  <c r="K78"/>
  <c r="J77"/>
  <c r="I77"/>
  <c r="E77"/>
  <c r="K77"/>
  <c r="I76"/>
  <c r="E76"/>
  <c r="K76"/>
  <c r="E74"/>
  <c r="I72"/>
  <c r="E72"/>
  <c r="K72"/>
  <c r="I71"/>
  <c r="E71"/>
  <c r="K71"/>
  <c r="J70"/>
  <c r="I70"/>
  <c r="E70"/>
  <c r="K70"/>
  <c r="I69"/>
  <c r="E69"/>
  <c r="K69"/>
  <c r="J67"/>
  <c r="J66"/>
  <c r="E68"/>
  <c r="K68"/>
  <c r="E67"/>
  <c r="I67"/>
  <c r="K67"/>
  <c r="K66"/>
  <c r="I66"/>
  <c r="E66"/>
  <c r="I65"/>
  <c r="E65"/>
  <c r="K65"/>
  <c r="I64"/>
  <c r="E64"/>
  <c r="K64"/>
  <c r="I60"/>
  <c r="K60"/>
  <c r="K59"/>
  <c r="I59"/>
  <c r="E59"/>
  <c r="J58"/>
  <c r="I58"/>
  <c r="E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E49"/>
  <c r="I49"/>
  <c r="K49"/>
  <c r="K48"/>
  <c r="I47"/>
  <c r="E47"/>
  <c r="K47"/>
  <c r="I46"/>
  <c r="E46"/>
  <c r="K46"/>
  <c r="I45"/>
  <c r="E45"/>
  <c r="K45"/>
  <c r="J43"/>
  <c r="I43"/>
  <c r="E43"/>
  <c r="K43"/>
  <c r="I42"/>
  <c r="E42"/>
  <c r="K42"/>
  <c r="K40"/>
  <c r="I38"/>
  <c r="E38"/>
  <c r="K38"/>
  <c r="E37"/>
  <c r="I37"/>
  <c r="K37"/>
  <c r="J37"/>
  <c r="E36"/>
  <c r="I36"/>
  <c r="K36"/>
  <c r="J36"/>
  <c r="E35"/>
  <c r="I35"/>
  <c r="K35"/>
  <c r="J35"/>
  <c r="K34"/>
  <c r="J34"/>
  <c r="I34"/>
  <c r="E34"/>
  <c r="J33"/>
  <c r="I33"/>
  <c r="I23"/>
  <c r="I24"/>
  <c r="I22"/>
  <c r="I26"/>
  <c r="I27"/>
  <c r="I28"/>
  <c r="I29"/>
  <c r="I30"/>
  <c r="I31"/>
  <c r="I32"/>
  <c r="I25"/>
  <c r="I21"/>
  <c r="J32"/>
  <c r="E32"/>
  <c r="K32"/>
  <c r="J31"/>
  <c r="E31"/>
  <c r="K31"/>
  <c r="J30"/>
  <c r="E30"/>
  <c r="K30"/>
  <c r="J29"/>
  <c r="E29"/>
  <c r="K29"/>
  <c r="J28"/>
  <c r="E28"/>
  <c r="K28"/>
  <c r="J27"/>
  <c r="E27"/>
  <c r="K27"/>
  <c r="J26"/>
  <c r="E26"/>
  <c r="K26"/>
  <c r="J25"/>
  <c r="J24"/>
  <c r="E24"/>
  <c r="K24"/>
  <c r="J23"/>
  <c r="E23"/>
  <c r="K23"/>
  <c r="K22"/>
  <c r="J22"/>
  <c r="J21"/>
  <c r="I19"/>
  <c r="J17"/>
  <c r="I17"/>
  <c r="E17"/>
  <c r="K17"/>
  <c r="J16"/>
  <c r="I16"/>
  <c r="E16"/>
  <c r="K16"/>
  <c r="I15"/>
  <c r="H12"/>
  <c r="G12"/>
  <c r="I12"/>
  <c r="I59" i="1"/>
  <c r="H59"/>
  <c r="I58"/>
  <c r="H58"/>
  <c r="D57"/>
  <c r="E57"/>
  <c r="I57"/>
  <c r="H57"/>
  <c r="I56"/>
  <c r="H56"/>
  <c r="E55"/>
  <c r="H55"/>
  <c r="D55"/>
  <c r="E54"/>
  <c r="H54"/>
  <c r="H52"/>
  <c r="I52"/>
  <c r="I51"/>
  <c r="H51"/>
  <c r="I50"/>
  <c r="E49"/>
  <c r="I49"/>
  <c r="H48"/>
  <c r="H47"/>
  <c r="H46"/>
  <c r="H45"/>
  <c r="D44"/>
  <c r="D38"/>
  <c r="H42"/>
  <c r="I41"/>
  <c r="H41"/>
  <c r="I40"/>
  <c r="H40"/>
  <c r="E39"/>
  <c r="H39"/>
  <c r="I37"/>
  <c r="H37"/>
  <c r="I36"/>
  <c r="H36"/>
  <c r="E35"/>
  <c r="H35"/>
  <c r="D35"/>
  <c r="H32"/>
  <c r="I32"/>
  <c r="I31"/>
  <c r="I29"/>
  <c r="H29"/>
  <c r="H28"/>
  <c r="E27"/>
  <c r="H27"/>
  <c r="D27"/>
  <c r="H26"/>
  <c r="H25"/>
  <c r="H24"/>
  <c r="H23"/>
  <c r="H22"/>
  <c r="A9"/>
  <c r="A7"/>
  <c r="A6"/>
  <c r="I19" i="3"/>
  <c r="I21"/>
  <c r="H82" i="2"/>
  <c r="K25"/>
  <c r="K21"/>
  <c r="I13"/>
  <c r="E15"/>
  <c r="E25"/>
  <c r="K33"/>
  <c r="E22"/>
  <c r="E21"/>
  <c r="E19"/>
  <c r="K19"/>
  <c r="I55" i="1"/>
  <c r="I22"/>
  <c r="I35"/>
  <c r="D54"/>
  <c r="I54"/>
  <c r="I27"/>
  <c r="D34"/>
  <c r="H49"/>
  <c r="I39"/>
  <c r="I45"/>
  <c r="D21"/>
  <c r="E44"/>
  <c r="H44"/>
  <c r="E13" i="2"/>
  <c r="K15"/>
  <c r="K13"/>
  <c r="D20" i="1"/>
  <c r="I44"/>
  <c r="E38"/>
  <c r="E34"/>
  <c r="H38"/>
  <c r="I38"/>
  <c r="H34"/>
  <c r="E21"/>
  <c r="I34"/>
  <c r="E20"/>
  <c r="H21"/>
  <c r="I21"/>
  <c r="H20"/>
  <c r="I20"/>
</calcChain>
</file>

<file path=xl/sharedStrings.xml><?xml version="1.0" encoding="utf-8"?>
<sst xmlns="http://schemas.openxmlformats.org/spreadsheetml/2006/main" count="433" uniqueCount="276">
  <si>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</si>
  <si>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</si>
  <si>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</si>
  <si>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</si>
  <si>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</si>
  <si>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</si>
  <si>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</si>
  <si>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</si>
  <si>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</si>
  <si>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</si>
  <si>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</si>
  <si>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</si>
  <si>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</si>
  <si>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</si>
  <si>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</si>
  <si>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</si>
  <si>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</si>
  <si>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</si>
  <si>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</si>
  <si>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</si>
  <si>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</si>
  <si>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</si>
  <si>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</si>
  <si>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</si>
  <si>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</si>
  <si>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</si>
  <si>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</si>
  <si>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</si>
  <si>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</si>
  <si>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</si>
  <si>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</si>
  <si>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</si>
  <si>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</si>
  <si>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</si>
  <si>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</si>
  <si>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</si>
  <si>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</si>
  <si>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</si>
  <si>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</si>
  <si>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СОВОКУПНЫЙ ДОХОД</t>
  </si>
  <si>
    <t>182-105-0000000-0000-000</t>
  </si>
  <si>
    <t>Единый сельскохозяйственный налог</t>
  </si>
  <si>
    <t>182-105-0300001-0000-110</t>
  </si>
  <si>
    <t>182-105-0301001-1000-110</t>
  </si>
  <si>
    <t>182-105-0301001-2100-110</t>
  </si>
  <si>
    <t>182-105-0301001-3000-110</t>
  </si>
  <si>
    <t>182-105-0302001-1000-110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</si>
  <si>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</si>
  <si>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</si>
  <si>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</si>
  <si>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</si>
  <si>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</si>
  <si>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</si>
  <si>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</si>
  <si>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</si>
  <si>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</si>
  <si>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</si>
  <si>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</si>
  <si>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</si>
  <si>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</si>
  <si>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</si>
  <si>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</si>
  <si>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</si>
  <si>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</si>
  <si>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</si>
  <si>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</si>
  <si>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</si>
  <si>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</si>
  <si>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</si>
  <si>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</si>
  <si>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</si>
  <si>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</si>
  <si>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</si>
  <si>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</si>
  <si>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</si>
  <si>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</si>
  <si>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</si>
  <si>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</si>
  <si>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</si>
  <si>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</si>
  <si>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</si>
  <si>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</si>
  <si>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</si>
  <si>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</si>
  <si>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</si>
  <si>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</si>
  <si>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</si>
  <si>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</si>
  <si>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</si>
  <si>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</si>
  <si>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</si>
  <si>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</si>
  <si>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</si>
  <si>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</si>
  <si>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</si>
  <si>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</si>
  <si>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</si>
  <si>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</si>
  <si>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</si>
  <si>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</si>
  <si>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</si>
  <si>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</si>
  <si>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</si>
  <si>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</si>
  <si>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</si>
  <si>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</si>
  <si>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</si>
  <si>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</si>
  <si>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</si>
  <si>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</si>
  <si>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</si>
  <si>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</si>
  <si>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</si>
  <si>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</si>
  <si>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</si>
  <si>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</si>
  <si>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</si>
  <si>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</si>
  <si>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</si>
  <si>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</si>
  <si>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</si>
  <si>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</si>
  <si>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</si>
  <si>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</si>
  <si>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</si>
  <si>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</si>
  <si>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</si>
  <si>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</si>
  <si>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</si>
  <si>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</si>
  <si>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</si>
  <si>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965-0102-0000010040-121-211</t>
  </si>
  <si>
    <t>Начисление на з/плату</t>
  </si>
  <si>
    <t>965-0102-0000010040-129-213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</si>
  <si>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</si>
  <si>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</si>
  <si>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</si>
  <si>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</si>
  <si>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</si>
  <si>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</si>
  <si>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965-0104-0000010100-121-000</t>
  </si>
  <si>
    <t>965-0104-0000010100-121-211-</t>
  </si>
  <si>
    <t>Начисление на опл.труда</t>
  </si>
  <si>
    <t>965-0104-0000010100-129-213-</t>
  </si>
  <si>
    <t>965-0104-0000010100-244-000</t>
  </si>
  <si>
    <t>Услуги связи</t>
  </si>
  <si>
    <t>965-0104-0000010100-244-221-</t>
  </si>
  <si>
    <t>Коммунальные услуги</t>
  </si>
  <si>
    <t>965-0104-0000010100-244-223-</t>
  </si>
  <si>
    <t>Услуги по сод. имущества</t>
  </si>
  <si>
    <t>965-0104-0000010100-244-225-</t>
  </si>
  <si>
    <t>Прочие услуги</t>
  </si>
  <si>
    <t>965-0104-0000010100-244-226-</t>
  </si>
  <si>
    <t>Прочие расходы</t>
  </si>
  <si>
    <t>965-0104-0000010100-244-290</t>
  </si>
  <si>
    <t>Увелич.основ.средств</t>
  </si>
  <si>
    <t>965-0104-0000010100-244-310</t>
  </si>
  <si>
    <t>Увел.стоим. мат. запасов</t>
  </si>
  <si>
    <t>965-0104-0000010100-244-340-</t>
  </si>
  <si>
    <t>Выходное пособие</t>
  </si>
  <si>
    <t>965-0104-0000010100-321-262</t>
  </si>
  <si>
    <t>965-0104-0000010100-850-000</t>
  </si>
  <si>
    <t>965-0104-0000010100-851-290-</t>
  </si>
  <si>
    <t>965-0104-0000010100-852-290-</t>
  </si>
  <si>
    <t>965-0104-0000010100-853-290</t>
  </si>
  <si>
    <t>Меж.транс.по вн..мун.кон</t>
  </si>
  <si>
    <t>965-0106-0000010100-540-251</t>
  </si>
  <si>
    <t>Резервные фонды</t>
  </si>
  <si>
    <t>965-0111-0000010120-870-290</t>
  </si>
  <si>
    <t>Оценка недвижимости</t>
  </si>
  <si>
    <t>965-0113-0000017400-240-000</t>
  </si>
  <si>
    <t>965-0113-0000017400-244-226</t>
  </si>
  <si>
    <t>Осущ.перв.в/учета</t>
  </si>
  <si>
    <t>965-0203-0000051180-000-000-(365)</t>
  </si>
  <si>
    <t>965-0203-0000051180-121-211-(365)</t>
  </si>
  <si>
    <t>965-0203-0000051180-129-213-(365)</t>
  </si>
  <si>
    <t>Транспортные расходы</t>
  </si>
  <si>
    <t>965-0203-0000051180-122-212(365)</t>
  </si>
  <si>
    <t>увел.ст.мат.запасов</t>
  </si>
  <si>
    <t>965-0203-0000051180-240-340-(365)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</si>
  <si>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</si>
  <si>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</si>
  <si>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</si>
  <si>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965-0310-0000011290-000-000</t>
  </si>
  <si>
    <t>965-0310-0000011290-244-222</t>
  </si>
  <si>
    <t>965-0310-0000011290-244-225</t>
  </si>
  <si>
    <t>965-0310-0000011290-244-226</t>
  </si>
  <si>
    <t>965-0310-0000011290-244-340</t>
  </si>
  <si>
    <t>965-0310-0000011290-851-290</t>
  </si>
  <si>
    <t>прочие расходы</t>
  </si>
  <si>
    <t>965-0310-0000011290-852-290</t>
  </si>
  <si>
    <t>Национальная экономика</t>
  </si>
  <si>
    <t>965-0400-0000000000-000-000</t>
  </si>
  <si>
    <t>Водное хозяйство</t>
  </si>
  <si>
    <t>965-0406-0000012830-244-226</t>
  </si>
  <si>
    <t>Муниципальная целевая программа</t>
  </si>
  <si>
    <t>965-0412-0000080140-244-290</t>
  </si>
  <si>
    <t>Благоустройство</t>
  </si>
  <si>
    <t>965-0503-0000000000-000-000</t>
  </si>
  <si>
    <t>коммунальные усл.</t>
  </si>
  <si>
    <t>965-0503-0000017400-244-226</t>
  </si>
  <si>
    <t>Содержание мест захоронения</t>
  </si>
  <si>
    <t>965-0503-0000070030-244-000</t>
  </si>
  <si>
    <t>965-0503-0000070030-244-222</t>
  </si>
  <si>
    <t>965-0503-0000070030-244-290</t>
  </si>
  <si>
    <t>965-0503-0000070030-244-225</t>
  </si>
  <si>
    <t>965-0503-0000070030-244-310</t>
  </si>
  <si>
    <t>увел.матер.запасов</t>
  </si>
  <si>
    <t>965-0503-0000070030-244-340</t>
  </si>
  <si>
    <t>Благоустройства ув.мат.</t>
  </si>
  <si>
    <t>965-0503-0000070050-244-340</t>
  </si>
  <si>
    <t>Молодежная политика и оздоровление детей</t>
  </si>
  <si>
    <t>965-0707-0000011310-244-290</t>
  </si>
  <si>
    <t>Социальная политика</t>
  </si>
  <si>
    <t>965-1001-0000016510-300-263</t>
  </si>
  <si>
    <t>Доплаты к пенсиям</t>
  </si>
  <si>
    <t>965-1001-0000016510-312--263</t>
  </si>
  <si>
    <t>Физическая культура и спорт</t>
  </si>
  <si>
    <t>965-1102-0000017610-244-290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</si>
  <si>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</si>
  <si>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</si>
  <si>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</si>
  <si>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</si>
  <si>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</si>
  <si>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</si>
  <si>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</si>
  <si>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</si>
  <si>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</si>
  <si>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</si>
  <si>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</si>
  <si>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</si>
  <si>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</si>
  <si>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</si>
  <si>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</si>
  <si>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</si>
  <si>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</si>
  <si>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</si>
  <si>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</si>
  <si>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</si>
  <si>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</si>
  <si>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</si>
  <si>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</si>
  <si>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</si>
  <si>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</si>
  <si>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</si>
  <si>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</si>
  <si>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</si>
  <si>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</si>
  <si>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</si>
  <si>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</si>
  <si>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</si>
  <si>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</si>
  <si>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</si>
  <si>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</si>
  <si>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</si>
  <si>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</si>
  <si>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</si>
  <si>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</si>
  <si>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</si>
  <si>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</si>
  <si>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</si>
  <si>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</si>
  <si>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</si>
  <si>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</si>
  <si>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</si>
  <si>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</si>
  <si>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</si>
  <si>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</si>
  <si>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</si>
  <si>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</si>
  <si>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</si>
  <si>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</si>
  <si>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</si>
  <si>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</si>
  <si>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</si>
  <si>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01 ноября 2017г.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</si>
</sst>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20" xfId="0" applyNumberFormat="1" applyFont="1" applyBorder="1" applyAlignment="1" applyProtection="1">
      <alignment horizontal="center" vertical="center" shrinkToFit="1"/>
    </xf>
    <xf numFmtId="164" fontId="1" fillId="0" borderId="20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0" fontId="1" fillId="0" borderId="22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23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22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23" xfId="0" applyNumberFormat="1" applyFont="1" applyBorder="1" applyAlignment="1" applyProtection="1">
      <alignment horizontal="center" vertical="center" shrinkToFit="1"/>
    </xf>
    <xf numFmtId="0" fontId="5" fillId="0" borderId="22" xfId="0" applyFont="1" applyBorder="1" applyAlignment="1" applyProtection="1">
      <alignment horizontal="left" vertical="center" wrapText="1" shrinkToFi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left" vertical="center" wrapText="1"/>
    </xf>
    <xf numFmtId="49" fontId="1" fillId="0" borderId="24" xfId="0" applyNumberFormat="1" applyFont="1" applyBorder="1" applyAlignment="1" applyProtection="1">
      <alignment horizontal="center" vertical="center" shrinkToFit="1"/>
    </xf>
    <xf numFmtId="49" fontId="10" fillId="0" borderId="24" xfId="0" applyNumberFormat="1" applyFont="1" applyBorder="1" applyAlignment="1" applyProtection="1">
      <alignment horizontal="center" vertical="center" shrinkToFit="1"/>
    </xf>
    <xf numFmtId="2" fontId="1" fillId="0" borderId="24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5" xfId="0" applyNumberFormat="1" applyFont="1" applyBorder="1" applyAlignment="1" applyProtection="1">
      <alignment horizontal="center" vertical="center"/>
    </xf>
    <xf numFmtId="164" fontId="2" fillId="0" borderId="25" xfId="0" applyNumberFormat="1" applyFont="1" applyBorder="1" applyAlignment="1" applyProtection="1">
      <alignment horizontal="right" vertical="center" shrinkToFit="1"/>
    </xf>
    <xf numFmtId="164" fontId="2" fillId="0" borderId="26" xfId="0" applyNumberFormat="1" applyFont="1" applyBorder="1" applyAlignment="1" applyProtection="1">
      <alignment horizontal="right" vertical="center" shrinkToFit="1"/>
    </xf>
    <xf numFmtId="49" fontId="2" fillId="0" borderId="25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7" xfId="0" applyNumberFormat="1" applyFont="1" applyBorder="1" applyAlignment="1" applyProtection="1">
      <alignment horizontal="right" vertical="center" shrinkToFit="1"/>
    </xf>
    <xf numFmtId="164" fontId="1" fillId="0" borderId="25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8" xfId="0" applyNumberFormat="1" applyFont="1" applyBorder="1" applyAlignment="1" applyProtection="1">
      <alignment horizontal="right" vertical="center" shrinkToFit="1"/>
    </xf>
    <xf numFmtId="49" fontId="8" fillId="0" borderId="24" xfId="0" applyNumberFormat="1" applyFont="1" applyBorder="1" applyAlignment="1">
      <alignment horizontal="right" vertical="center"/>
    </xf>
    <xf numFmtId="2" fontId="2" fillId="0" borderId="24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22" xfId="0" applyFont="1" applyBorder="1"/>
    <xf numFmtId="0" fontId="0" fillId="0" borderId="29" xfId="0" applyBorder="1"/>
    <xf numFmtId="0" fontId="2" fillId="0" borderId="30" xfId="0" applyFont="1" applyBorder="1"/>
    <xf numFmtId="0" fontId="0" fillId="0" borderId="31" xfId="0" applyBorder="1"/>
    <xf numFmtId="49" fontId="2" fillId="0" borderId="32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22" xfId="0" applyFont="1" applyBorder="1" applyAlignment="1" applyProtection="1">
      <alignment wrapText="1"/>
    </xf>
    <xf numFmtId="49" fontId="13" fillId="0" borderId="34" xfId="0" applyNumberFormat="1" applyFont="1" applyBorder="1" applyAlignment="1" applyProtection="1">
      <alignment horizontal="center" vertical="center"/>
    </xf>
    <xf numFmtId="49" fontId="13" fillId="0" borderId="35" xfId="0" applyNumberFormat="1" applyFont="1" applyBorder="1" applyAlignment="1" applyProtection="1">
      <alignment horizontal="center" vertical="center"/>
    </xf>
    <xf numFmtId="0" fontId="14" fillId="0" borderId="36" xfId="0" applyFont="1" applyFill="1" applyBorder="1" applyAlignment="1" applyProtection="1">
      <alignment wrapText="1"/>
      <protection locked="0"/>
    </xf>
    <xf numFmtId="49" fontId="13" fillId="0" borderId="37" xfId="0" applyNumberFormat="1" applyFont="1" applyFill="1" applyBorder="1" applyAlignment="1">
      <alignment horizontal="center" vertical="center"/>
    </xf>
    <xf numFmtId="0" fontId="12" fillId="0" borderId="36" xfId="0" applyFont="1" applyFill="1" applyBorder="1" applyAlignment="1" applyProtection="1">
      <protection locked="0"/>
    </xf>
    <xf numFmtId="0" fontId="12" fillId="0" borderId="36" xfId="0" applyFont="1" applyFill="1" applyBorder="1" applyAlignment="1" applyProtection="1">
      <alignment wrapText="1"/>
      <protection locked="0"/>
    </xf>
    <xf numFmtId="0" fontId="13" fillId="0" borderId="36" xfId="0" applyFont="1" applyFill="1" applyBorder="1" applyAlignment="1" applyProtection="1">
      <alignment wrapText="1"/>
      <protection locked="0"/>
    </xf>
    <xf numFmtId="0" fontId="13" fillId="0" borderId="38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opLeftCell="A7" workbookViewId="0">
      <selection activeCell="E44" sqref="E44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9" t="s">
        <v>275</v>
      </c>
      <c r="B5" s="189"/>
      <c r="C5" s="189"/>
      <c r="D5" s="189"/>
      <c r="E5" s="189"/>
      <c r="F5" s="189"/>
      <c r="G5" s="189"/>
      <c r="H5" s="10" t="s">
        <v>5</v>
      </c>
      <c r="I5" s="13">
        <v>43039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90" t="s">
        <v>13</v>
      </c>
      <c r="B12" s="193" t="s">
        <v>14</v>
      </c>
      <c r="C12" s="28"/>
      <c r="D12" s="186" t="s">
        <v>15</v>
      </c>
      <c r="E12" s="196" t="s">
        <v>16</v>
      </c>
      <c r="F12" s="197"/>
      <c r="G12" s="197"/>
      <c r="H12" s="198"/>
      <c r="I12" s="183" t="s">
        <v>17</v>
      </c>
    </row>
    <row r="13" spans="1:9">
      <c r="A13" s="191"/>
      <c r="B13" s="194"/>
      <c r="C13" s="29"/>
      <c r="D13" s="187"/>
      <c r="E13" s="186" t="s">
        <v>18</v>
      </c>
      <c r="F13" s="186" t="s">
        <v>19</v>
      </c>
      <c r="G13" s="186" t="s">
        <v>20</v>
      </c>
      <c r="H13" s="186" t="s">
        <v>21</v>
      </c>
      <c r="I13" s="184"/>
    </row>
    <row r="14" spans="1:9">
      <c r="A14" s="191"/>
      <c r="B14" s="194"/>
      <c r="C14" s="28" t="s">
        <v>22</v>
      </c>
      <c r="D14" s="187"/>
      <c r="E14" s="187"/>
      <c r="F14" s="187"/>
      <c r="G14" s="187"/>
      <c r="H14" s="187"/>
      <c r="I14" s="184"/>
    </row>
    <row r="15" spans="1:9">
      <c r="A15" s="191"/>
      <c r="B15" s="194"/>
      <c r="C15" s="29"/>
      <c r="D15" s="187"/>
      <c r="E15" s="187"/>
      <c r="F15" s="187"/>
      <c r="G15" s="187"/>
      <c r="H15" s="187"/>
      <c r="I15" s="184"/>
    </row>
    <row r="16" spans="1:9">
      <c r="A16" s="191"/>
      <c r="B16" s="194"/>
      <c r="C16" s="29"/>
      <c r="D16" s="187"/>
      <c r="E16" s="187"/>
      <c r="F16" s="187"/>
      <c r="G16" s="187"/>
      <c r="H16" s="187"/>
      <c r="I16" s="184"/>
    </row>
    <row r="17" spans="1:9">
      <c r="A17" s="191"/>
      <c r="B17" s="194"/>
      <c r="C17" s="29"/>
      <c r="D17" s="187"/>
      <c r="E17" s="187"/>
      <c r="F17" s="187"/>
      <c r="G17" s="187"/>
      <c r="H17" s="187"/>
      <c r="I17" s="184"/>
    </row>
    <row r="18" spans="1:9">
      <c r="A18" s="192"/>
      <c r="B18" s="195"/>
      <c r="C18" s="29"/>
      <c r="D18" s="188"/>
      <c r="E18" s="188"/>
      <c r="F18" s="188"/>
      <c r="G18" s="188"/>
      <c r="H18" s="188"/>
      <c r="I18" s="185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D21+D54</f>
        <v>1077771</v>
      </c>
      <c r="E20" s="37">
        <f>E21+E54</f>
        <v>887881.07000000007</v>
      </c>
      <c r="F20" s="37"/>
      <c r="G20" s="37"/>
      <c r="H20" s="37">
        <f>E20</f>
        <v>887881.07000000007</v>
      </c>
      <c r="I20" s="37">
        <f>D20-E20</f>
        <v>189889.92999999993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D22+D27+D34+D49+D52</f>
        <v>545490</v>
      </c>
      <c r="E21" s="43">
        <f>E22+E27+E34+E49+E52+E53</f>
        <v>511285.07</v>
      </c>
      <c r="F21" s="43"/>
      <c r="G21" s="43"/>
      <c r="H21" s="37">
        <f t="shared" ref="H21:H58" si="0">E21</f>
        <v>511285.07</v>
      </c>
      <c r="I21" s="37">
        <f>D21-E21</f>
        <v>34204.929999999993</v>
      </c>
    </row>
    <row r="22" spans="1:9">
      <c r="A22" s="42" t="s">
        <v>33</v>
      </c>
      <c r="B22" s="36" t="s">
        <v>30</v>
      </c>
      <c r="C22" s="36" t="s">
        <v>34</v>
      </c>
      <c r="D22" s="43">
        <v>13500</v>
      </c>
      <c r="E22" s="43">
        <f>E23+E24+E25+E26</f>
        <v>4186.0300000000007</v>
      </c>
      <c r="F22" s="43"/>
      <c r="G22" s="43"/>
      <c r="H22" s="37">
        <f t="shared" si="0"/>
        <v>4186.0300000000007</v>
      </c>
      <c r="I22" s="37">
        <f>D22-E22</f>
        <v>9313.9699999999993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4166.3900000000003</v>
      </c>
      <c r="F23" s="41"/>
      <c r="G23" s="41"/>
      <c r="H23" s="44">
        <f t="shared" si="0"/>
        <v>4166.3900000000003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0.4</v>
      </c>
      <c r="F24" s="41"/>
      <c r="G24" s="41"/>
      <c r="H24" s="44">
        <f t="shared" si="0"/>
        <v>0.4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15.6</v>
      </c>
      <c r="F25" s="41"/>
      <c r="G25" s="41"/>
      <c r="H25" s="44">
        <f t="shared" si="0"/>
        <v>15.6</v>
      </c>
      <c r="I25" s="37"/>
    </row>
    <row r="26" spans="1:9">
      <c r="A26" s="38" t="s">
        <v>35</v>
      </c>
      <c r="B26" s="39" t="s">
        <v>30</v>
      </c>
      <c r="C26" s="39" t="s">
        <v>273</v>
      </c>
      <c r="D26" s="41"/>
      <c r="E26" s="41">
        <v>3.64</v>
      </c>
      <c r="F26" s="41"/>
      <c r="G26" s="41"/>
      <c r="H26" s="44">
        <f t="shared" si="0"/>
        <v>3.64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</f>
        <v>927</v>
      </c>
      <c r="E27" s="43">
        <f>E29+E31+E32+E33</f>
        <v>927.72</v>
      </c>
      <c r="F27" s="43"/>
      <c r="G27" s="43"/>
      <c r="H27" s="37">
        <f t="shared" si="0"/>
        <v>927.72</v>
      </c>
      <c r="I27" s="37">
        <f>D27-E27</f>
        <v>-0.72000000000002728</v>
      </c>
    </row>
    <row r="28" spans="1:9">
      <c r="A28" s="38" t="s">
        <v>41</v>
      </c>
      <c r="B28" s="39" t="s">
        <v>30</v>
      </c>
      <c r="C28" s="39" t="s">
        <v>42</v>
      </c>
      <c r="D28" s="41">
        <v>927</v>
      </c>
      <c r="E28" s="41"/>
      <c r="F28" s="41"/>
      <c r="G28" s="41"/>
      <c r="H28" s="37">
        <f t="shared" si="0"/>
        <v>0</v>
      </c>
      <c r="I28" s="37"/>
    </row>
    <row r="29" spans="1:9">
      <c r="A29" s="38" t="s">
        <v>41</v>
      </c>
      <c r="B29" s="39" t="s">
        <v>30</v>
      </c>
      <c r="C29" s="39" t="s">
        <v>43</v>
      </c>
      <c r="D29" s="41"/>
      <c r="E29" s="41">
        <v>918</v>
      </c>
      <c r="F29" s="41"/>
      <c r="G29" s="41"/>
      <c r="H29" s="44">
        <f t="shared" si="0"/>
        <v>918</v>
      </c>
      <c r="I29" s="44">
        <f>D29-E29</f>
        <v>-918</v>
      </c>
    </row>
    <row r="30" spans="1:9">
      <c r="A30" s="38" t="s">
        <v>41</v>
      </c>
      <c r="B30" s="39" t="s">
        <v>30</v>
      </c>
      <c r="C30" s="39" t="s">
        <v>44</v>
      </c>
      <c r="D30" s="41"/>
      <c r="E30" s="41"/>
      <c r="F30" s="41"/>
      <c r="G30" s="41"/>
      <c r="H30" s="44"/>
      <c r="I30" s="44"/>
    </row>
    <row r="31" spans="1:9">
      <c r="A31" s="38" t="s">
        <v>41</v>
      </c>
      <c r="B31" s="39" t="s">
        <v>30</v>
      </c>
      <c r="C31" s="39" t="s">
        <v>44</v>
      </c>
      <c r="D31" s="41"/>
      <c r="E31" s="41">
        <v>1.5</v>
      </c>
      <c r="F31" s="41"/>
      <c r="G31" s="41"/>
      <c r="H31" s="44">
        <v>0.01</v>
      </c>
      <c r="I31" s="44">
        <f>D31-H31</f>
        <v>-0.01</v>
      </c>
    </row>
    <row r="32" spans="1:9">
      <c r="A32" s="38" t="s">
        <v>41</v>
      </c>
      <c r="B32" s="39" t="s">
        <v>30</v>
      </c>
      <c r="C32" s="39" t="s">
        <v>45</v>
      </c>
      <c r="D32" s="41"/>
      <c r="E32" s="41">
        <v>45</v>
      </c>
      <c r="F32" s="41"/>
      <c r="G32" s="41"/>
      <c r="H32" s="44">
        <f>E32</f>
        <v>45</v>
      </c>
      <c r="I32" s="44">
        <f>D32-H32</f>
        <v>-45</v>
      </c>
    </row>
    <row r="33" spans="1:9">
      <c r="A33" s="38" t="s">
        <v>41</v>
      </c>
      <c r="B33" s="39" t="s">
        <v>30</v>
      </c>
      <c r="C33" s="39" t="s">
        <v>46</v>
      </c>
      <c r="D33" s="41"/>
      <c r="E33" s="41">
        <v>-36.78</v>
      </c>
      <c r="F33" s="41"/>
      <c r="G33" s="41"/>
      <c r="H33" s="44"/>
      <c r="I33" s="44"/>
    </row>
    <row r="34" spans="1:9">
      <c r="A34" s="42" t="s">
        <v>47</v>
      </c>
      <c r="B34" s="36" t="s">
        <v>30</v>
      </c>
      <c r="C34" s="36" t="s">
        <v>48</v>
      </c>
      <c r="D34" s="43">
        <f>D35+D38</f>
        <v>529863</v>
      </c>
      <c r="E34" s="43">
        <f>E35+E38</f>
        <v>505871.32</v>
      </c>
      <c r="F34" s="43"/>
      <c r="G34" s="43"/>
      <c r="H34" s="37">
        <f t="shared" si="0"/>
        <v>505871.32</v>
      </c>
      <c r="I34" s="37">
        <f t="shared" ref="I34:I41" si="1">D34-E34</f>
        <v>23991.679999999993</v>
      </c>
    </row>
    <row r="35" spans="1:9">
      <c r="A35" s="45" t="s">
        <v>49</v>
      </c>
      <c r="B35" s="46" t="s">
        <v>30</v>
      </c>
      <c r="C35" s="46" t="s">
        <v>50</v>
      </c>
      <c r="D35" s="43">
        <f>D36</f>
        <v>41450</v>
      </c>
      <c r="E35" s="43">
        <f>E36+E37</f>
        <v>16843.689999999999</v>
      </c>
      <c r="F35" s="43"/>
      <c r="G35" s="43"/>
      <c r="H35" s="37">
        <f t="shared" si="0"/>
        <v>16843.689999999999</v>
      </c>
      <c r="I35" s="37">
        <f t="shared" si="1"/>
        <v>24606.31</v>
      </c>
    </row>
    <row r="36" spans="1:9">
      <c r="A36" s="38" t="s">
        <v>51</v>
      </c>
      <c r="B36" s="39" t="s">
        <v>30</v>
      </c>
      <c r="C36" s="39" t="s">
        <v>52</v>
      </c>
      <c r="D36" s="40">
        <v>41450</v>
      </c>
      <c r="E36" s="40">
        <v>16542.09</v>
      </c>
      <c r="F36" s="40"/>
      <c r="G36" s="40"/>
      <c r="H36" s="44">
        <f t="shared" si="0"/>
        <v>16542.09</v>
      </c>
      <c r="I36" s="44">
        <f t="shared" si="1"/>
        <v>24907.91</v>
      </c>
    </row>
    <row r="37" spans="1:9">
      <c r="A37" s="38" t="s">
        <v>51</v>
      </c>
      <c r="B37" s="39" t="s">
        <v>30</v>
      </c>
      <c r="C37" s="39" t="s">
        <v>53</v>
      </c>
      <c r="D37" s="41"/>
      <c r="E37" s="41">
        <v>301.60000000000002</v>
      </c>
      <c r="F37" s="41"/>
      <c r="G37" s="41"/>
      <c r="H37" s="44">
        <f t="shared" si="0"/>
        <v>301.60000000000002</v>
      </c>
      <c r="I37" s="44">
        <f t="shared" si="1"/>
        <v>-301.60000000000002</v>
      </c>
    </row>
    <row r="38" spans="1:9">
      <c r="A38" s="42" t="s">
        <v>54</v>
      </c>
      <c r="B38" s="46" t="s">
        <v>30</v>
      </c>
      <c r="C38" s="36" t="s">
        <v>55</v>
      </c>
      <c r="D38" s="43">
        <f>D39+D44</f>
        <v>488413</v>
      </c>
      <c r="E38" s="43">
        <f>E39+E44</f>
        <v>489027.63</v>
      </c>
      <c r="F38" s="43"/>
      <c r="G38" s="43"/>
      <c r="H38" s="37">
        <f t="shared" si="0"/>
        <v>489027.63</v>
      </c>
      <c r="I38" s="37">
        <f t="shared" si="1"/>
        <v>-614.63000000000466</v>
      </c>
    </row>
    <row r="39" spans="1:9">
      <c r="A39" s="38" t="s">
        <v>56</v>
      </c>
      <c r="B39" s="39" t="s">
        <v>30</v>
      </c>
      <c r="C39" s="36" t="s">
        <v>57</v>
      </c>
      <c r="D39" s="43">
        <v>427213</v>
      </c>
      <c r="E39" s="43">
        <f>E41+E42+E43</f>
        <v>420833.24</v>
      </c>
      <c r="F39" s="43"/>
      <c r="G39" s="43"/>
      <c r="H39" s="37">
        <f t="shared" si="0"/>
        <v>420833.24</v>
      </c>
      <c r="I39" s="37">
        <f t="shared" si="1"/>
        <v>6379.7600000000093</v>
      </c>
    </row>
    <row r="40" spans="1:9">
      <c r="A40" s="38" t="s">
        <v>58</v>
      </c>
      <c r="B40" s="39" t="s">
        <v>30</v>
      </c>
      <c r="C40" s="39" t="s">
        <v>59</v>
      </c>
      <c r="D40" s="41"/>
      <c r="E40" s="41"/>
      <c r="F40" s="41"/>
      <c r="G40" s="41"/>
      <c r="H40" s="37">
        <f t="shared" si="0"/>
        <v>0</v>
      </c>
      <c r="I40" s="37">
        <f t="shared" si="1"/>
        <v>0</v>
      </c>
    </row>
    <row r="41" spans="1:9">
      <c r="A41" s="38" t="s">
        <v>56</v>
      </c>
      <c r="B41" s="39" t="s">
        <v>30</v>
      </c>
      <c r="C41" s="39" t="s">
        <v>60</v>
      </c>
      <c r="D41" s="41"/>
      <c r="E41" s="41">
        <v>418997</v>
      </c>
      <c r="F41" s="41"/>
      <c r="G41" s="41"/>
      <c r="H41" s="44">
        <f t="shared" si="0"/>
        <v>418997</v>
      </c>
      <c r="I41" s="44">
        <f t="shared" si="1"/>
        <v>-418997</v>
      </c>
    </row>
    <row r="42" spans="1:9">
      <c r="A42" s="38" t="s">
        <v>56</v>
      </c>
      <c r="B42" s="39" t="s">
        <v>30</v>
      </c>
      <c r="C42" s="39" t="s">
        <v>61</v>
      </c>
      <c r="D42" s="41"/>
      <c r="E42" s="41">
        <v>1836.24</v>
      </c>
      <c r="F42" s="41"/>
      <c r="G42" s="41"/>
      <c r="H42" s="44">
        <f>E42</f>
        <v>1836.24</v>
      </c>
      <c r="I42" s="44"/>
    </row>
    <row r="43" spans="1:9">
      <c r="A43" s="38" t="s">
        <v>56</v>
      </c>
      <c r="B43" s="39" t="s">
        <v>30</v>
      </c>
      <c r="C43" s="39" t="s">
        <v>62</v>
      </c>
      <c r="D43" s="41"/>
      <c r="E43" s="41"/>
      <c r="F43" s="41"/>
      <c r="G43" s="41"/>
      <c r="H43" s="44"/>
      <c r="I43" s="44"/>
    </row>
    <row r="44" spans="1:9">
      <c r="A44" s="38" t="s">
        <v>63</v>
      </c>
      <c r="B44" s="46" t="s">
        <v>30</v>
      </c>
      <c r="C44" s="36" t="s">
        <v>64</v>
      </c>
      <c r="D44" s="43">
        <f>D45</f>
        <v>61200</v>
      </c>
      <c r="E44" s="43">
        <f>E45</f>
        <v>68194.39</v>
      </c>
      <c r="F44" s="43"/>
      <c r="G44" s="43"/>
      <c r="H44" s="37">
        <f t="shared" si="0"/>
        <v>68194.39</v>
      </c>
      <c r="I44" s="37">
        <f>D44-E44</f>
        <v>-6994.3899999999994</v>
      </c>
    </row>
    <row r="45" spans="1:9">
      <c r="A45" s="38" t="s">
        <v>63</v>
      </c>
      <c r="B45" s="39" t="s">
        <v>30</v>
      </c>
      <c r="C45" s="39" t="s">
        <v>65</v>
      </c>
      <c r="D45" s="41">
        <v>61200</v>
      </c>
      <c r="E45" s="41">
        <f>E46+E47+E48</f>
        <v>68194.39</v>
      </c>
      <c r="F45" s="41"/>
      <c r="G45" s="41"/>
      <c r="H45" s="44">
        <f t="shared" si="0"/>
        <v>68194.39</v>
      </c>
      <c r="I45" s="44">
        <f>D45-E45</f>
        <v>-6994.3899999999994</v>
      </c>
    </row>
    <row r="46" spans="1:9">
      <c r="A46" s="38" t="s">
        <v>63</v>
      </c>
      <c r="B46" s="39" t="s">
        <v>30</v>
      </c>
      <c r="C46" s="39" t="s">
        <v>66</v>
      </c>
      <c r="D46" s="41"/>
      <c r="E46" s="41">
        <v>66298.34</v>
      </c>
      <c r="F46" s="41"/>
      <c r="G46" s="41"/>
      <c r="H46" s="44">
        <f>E46</f>
        <v>66298.34</v>
      </c>
      <c r="I46" s="44"/>
    </row>
    <row r="47" spans="1:9">
      <c r="A47" s="38" t="s">
        <v>63</v>
      </c>
      <c r="B47" s="39" t="s">
        <v>30</v>
      </c>
      <c r="C47" s="39" t="s">
        <v>67</v>
      </c>
      <c r="D47" s="41"/>
      <c r="E47" s="41">
        <v>896.05</v>
      </c>
      <c r="F47" s="41"/>
      <c r="G47" s="41"/>
      <c r="H47" s="44">
        <f>E47</f>
        <v>896.05</v>
      </c>
      <c r="I47" s="44"/>
    </row>
    <row r="48" spans="1:9">
      <c r="A48" s="38" t="s">
        <v>63</v>
      </c>
      <c r="B48" s="39" t="s">
        <v>30</v>
      </c>
      <c r="C48" s="39" t="s">
        <v>68</v>
      </c>
      <c r="D48" s="41"/>
      <c r="E48" s="41">
        <v>1000</v>
      </c>
      <c r="F48" s="41"/>
      <c r="G48" s="41"/>
      <c r="H48" s="44">
        <f>E48</f>
        <v>1000</v>
      </c>
      <c r="I48" s="44"/>
    </row>
    <row r="49" spans="1:9">
      <c r="A49" s="42" t="s">
        <v>69</v>
      </c>
      <c r="B49" s="36" t="s">
        <v>30</v>
      </c>
      <c r="C49" s="36" t="s">
        <v>70</v>
      </c>
      <c r="D49" s="43">
        <v>1200</v>
      </c>
      <c r="E49" s="43">
        <f>E51</f>
        <v>300</v>
      </c>
      <c r="F49" s="43"/>
      <c r="G49" s="43"/>
      <c r="H49" s="47">
        <f>E49</f>
        <v>300</v>
      </c>
      <c r="I49" s="37">
        <f>D49-E49</f>
        <v>900</v>
      </c>
    </row>
    <row r="50" spans="1:9">
      <c r="A50" s="45" t="s">
        <v>69</v>
      </c>
      <c r="B50" s="46" t="s">
        <v>30</v>
      </c>
      <c r="C50" s="46" t="s">
        <v>71</v>
      </c>
      <c r="D50" s="41"/>
      <c r="E50" s="41"/>
      <c r="F50" s="41"/>
      <c r="G50" s="41"/>
      <c r="H50" s="48"/>
      <c r="I50" s="44">
        <f>D50-E50</f>
        <v>0</v>
      </c>
    </row>
    <row r="51" spans="1:9">
      <c r="A51" s="45" t="s">
        <v>69</v>
      </c>
      <c r="B51" s="46" t="s">
        <v>30</v>
      </c>
      <c r="C51" s="46" t="s">
        <v>72</v>
      </c>
      <c r="D51" s="43"/>
      <c r="E51" s="40">
        <v>300</v>
      </c>
      <c r="F51" s="43"/>
      <c r="G51" s="43"/>
      <c r="H51" s="44">
        <f>E51</f>
        <v>300</v>
      </c>
      <c r="I51" s="44">
        <f>D51-E51</f>
        <v>-300</v>
      </c>
    </row>
    <row r="52" spans="1:9" ht="76.5" customHeight="1">
      <c r="A52" s="49" t="s">
        <v>73</v>
      </c>
      <c r="B52" s="50" t="s">
        <v>30</v>
      </c>
      <c r="C52" s="50" t="s">
        <v>74</v>
      </c>
      <c r="D52" s="51">
        <v>0</v>
      </c>
      <c r="E52" s="52">
        <v>0</v>
      </c>
      <c r="F52" s="51"/>
      <c r="G52" s="51"/>
      <c r="H52" s="53">
        <f>E52</f>
        <v>0</v>
      </c>
      <c r="I52" s="44">
        <f>D52-H52</f>
        <v>0</v>
      </c>
    </row>
    <row r="53" spans="1:9" ht="41.25" customHeight="1">
      <c r="A53" s="54" t="s">
        <v>75</v>
      </c>
      <c r="B53" s="46" t="s">
        <v>30</v>
      </c>
      <c r="C53" s="46" t="s">
        <v>76</v>
      </c>
      <c r="D53" s="43"/>
      <c r="E53" s="40">
        <v>0</v>
      </c>
      <c r="F53" s="43"/>
      <c r="G53" s="43"/>
      <c r="H53" s="44"/>
      <c r="I53" s="44"/>
    </row>
    <row r="54" spans="1:9">
      <c r="A54" s="42" t="s">
        <v>77</v>
      </c>
      <c r="B54" s="36" t="s">
        <v>30</v>
      </c>
      <c r="C54" s="36" t="s">
        <v>78</v>
      </c>
      <c r="D54" s="43">
        <f>D55+D57+D59</f>
        <v>532281</v>
      </c>
      <c r="E54" s="43">
        <f>E55+E57+E59</f>
        <v>376596</v>
      </c>
      <c r="F54" s="43"/>
      <c r="G54" s="43"/>
      <c r="H54" s="37">
        <f t="shared" si="0"/>
        <v>376596</v>
      </c>
      <c r="I54" s="37">
        <f t="shared" ref="I54:I59" si="2">D54-E54</f>
        <v>155685</v>
      </c>
    </row>
    <row r="55" spans="1:9">
      <c r="A55" s="42" t="s">
        <v>79</v>
      </c>
      <c r="B55" s="36" t="s">
        <v>30</v>
      </c>
      <c r="C55" s="36" t="s">
        <v>80</v>
      </c>
      <c r="D55" s="43">
        <f>D56</f>
        <v>57277</v>
      </c>
      <c r="E55" s="43">
        <f>E56</f>
        <v>52492</v>
      </c>
      <c r="F55" s="43"/>
      <c r="G55" s="43"/>
      <c r="H55" s="37">
        <f t="shared" si="0"/>
        <v>52492</v>
      </c>
      <c r="I55" s="37">
        <f t="shared" si="2"/>
        <v>4785</v>
      </c>
    </row>
    <row r="56" spans="1:9">
      <c r="A56" s="38" t="s">
        <v>81</v>
      </c>
      <c r="B56" s="39" t="s">
        <v>30</v>
      </c>
      <c r="C56" s="39" t="s">
        <v>82</v>
      </c>
      <c r="D56" s="41">
        <v>57277</v>
      </c>
      <c r="E56" s="41">
        <v>52492</v>
      </c>
      <c r="F56" s="41"/>
      <c r="G56" s="41"/>
      <c r="H56" s="44">
        <f t="shared" si="0"/>
        <v>52492</v>
      </c>
      <c r="I56" s="37">
        <f t="shared" si="2"/>
        <v>4785</v>
      </c>
    </row>
    <row r="57" spans="1:9">
      <c r="A57" s="42" t="s">
        <v>83</v>
      </c>
      <c r="B57" s="36" t="s">
        <v>30</v>
      </c>
      <c r="C57" s="36" t="s">
        <v>84</v>
      </c>
      <c r="D57" s="43">
        <f>D58</f>
        <v>59257</v>
      </c>
      <c r="E57" s="43">
        <f>E58</f>
        <v>59257</v>
      </c>
      <c r="F57" s="43"/>
      <c r="G57" s="43"/>
      <c r="H57" s="55">
        <f t="shared" si="0"/>
        <v>59257</v>
      </c>
      <c r="I57" s="37">
        <f t="shared" si="2"/>
        <v>0</v>
      </c>
    </row>
    <row r="58" spans="1:9" ht="15.75">
      <c r="A58" s="38" t="s">
        <v>85</v>
      </c>
      <c r="B58" s="46" t="s">
        <v>30</v>
      </c>
      <c r="C58" s="56" t="s">
        <v>86</v>
      </c>
      <c r="D58" s="40">
        <v>59257</v>
      </c>
      <c r="E58" s="40">
        <v>59257</v>
      </c>
      <c r="F58" s="40"/>
      <c r="G58" s="40"/>
      <c r="H58" s="57">
        <f t="shared" si="0"/>
        <v>59257</v>
      </c>
      <c r="I58" s="37">
        <f t="shared" si="2"/>
        <v>0</v>
      </c>
    </row>
    <row r="59" spans="1:9">
      <c r="A59" s="42" t="s">
        <v>87</v>
      </c>
      <c r="B59" s="36" t="s">
        <v>30</v>
      </c>
      <c r="C59" s="36" t="s">
        <v>88</v>
      </c>
      <c r="D59" s="43">
        <v>415747</v>
      </c>
      <c r="E59" s="43">
        <v>264847</v>
      </c>
      <c r="F59" s="43"/>
      <c r="G59" s="43"/>
      <c r="H59" s="43">
        <f>E59</f>
        <v>264847</v>
      </c>
      <c r="I59" s="37">
        <f t="shared" si="2"/>
        <v>150900</v>
      </c>
    </row>
    <row r="60" spans="1:9">
      <c r="A60" s="58" t="s">
        <v>89</v>
      </c>
      <c r="B60" s="59"/>
      <c r="C60" s="60" t="s">
        <v>89</v>
      </c>
      <c r="D60" s="61"/>
      <c r="E60" s="61"/>
      <c r="F60" s="61"/>
      <c r="G60" s="61"/>
      <c r="H60" s="61"/>
      <c r="I60" s="62"/>
    </row>
    <row r="61" spans="1:9">
      <c r="A61" s="10"/>
      <c r="B61" s="63"/>
      <c r="C61" s="10"/>
      <c r="D61" s="11"/>
      <c r="E61" s="11"/>
      <c r="F61" s="11"/>
      <c r="G61" s="11"/>
      <c r="H61" s="11"/>
      <c r="I61" s="1"/>
    </row>
    <row r="62" spans="1:9">
      <c r="A62" s="10"/>
      <c r="B62" s="10"/>
      <c r="C62" s="10"/>
      <c r="D62" s="11"/>
      <c r="E62" s="11"/>
      <c r="F62" s="11"/>
      <c r="G62" s="11"/>
      <c r="H62" s="11"/>
      <c r="I62" s="1"/>
    </row>
    <row r="63" spans="1:9">
      <c r="A63" s="10"/>
      <c r="B63" s="10"/>
      <c r="C63" s="10"/>
      <c r="D63" s="11"/>
      <c r="E63" s="11"/>
      <c r="F63" s="11"/>
      <c r="G63" s="11"/>
      <c r="H63" s="11"/>
      <c r="I63" s="1"/>
    </row>
    <row r="64" spans="1:9">
      <c r="A64" s="10"/>
      <c r="B64" s="10"/>
      <c r="C64" s="10"/>
      <c r="D64" s="11"/>
      <c r="E64" s="11"/>
      <c r="F64" s="11"/>
      <c r="G64" s="11"/>
      <c r="H64" s="11"/>
      <c r="I64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4"/>
  <sheetViews>
    <sheetView topLeftCell="A52" workbookViewId="0">
      <selection activeCell="G20" sqref="G20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90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9" t="s">
        <v>13</v>
      </c>
      <c r="B3" s="70"/>
      <c r="C3" s="71"/>
      <c r="D3" s="72" t="s">
        <v>91</v>
      </c>
      <c r="E3" s="73" t="s">
        <v>92</v>
      </c>
      <c r="F3" s="74"/>
      <c r="G3" s="75" t="s">
        <v>93</v>
      </c>
      <c r="H3" s="76"/>
      <c r="I3" s="77"/>
      <c r="J3" s="74" t="s">
        <v>94</v>
      </c>
      <c r="K3" s="76"/>
    </row>
    <row r="4" spans="1:11">
      <c r="A4" s="200"/>
      <c r="B4" s="70" t="s">
        <v>95</v>
      </c>
      <c r="C4" s="70"/>
      <c r="D4" s="72" t="s">
        <v>96</v>
      </c>
      <c r="E4" s="72" t="s">
        <v>97</v>
      </c>
      <c r="F4" s="78"/>
      <c r="G4" s="79"/>
      <c r="H4" s="80"/>
      <c r="I4" s="81"/>
      <c r="J4" s="82" t="s">
        <v>98</v>
      </c>
      <c r="K4" s="80"/>
    </row>
    <row r="5" spans="1:11">
      <c r="A5" s="200"/>
      <c r="B5" s="70" t="s">
        <v>99</v>
      </c>
      <c r="C5" s="71"/>
      <c r="D5" s="72" t="s">
        <v>100</v>
      </c>
      <c r="E5" s="81" t="s">
        <v>101</v>
      </c>
      <c r="F5" s="83" t="s">
        <v>102</v>
      </c>
      <c r="G5" s="84" t="s">
        <v>103</v>
      </c>
      <c r="H5" s="83" t="s">
        <v>104</v>
      </c>
      <c r="I5" s="85"/>
      <c r="J5" s="73" t="s">
        <v>105</v>
      </c>
      <c r="K5" s="73" t="s">
        <v>105</v>
      </c>
    </row>
    <row r="6" spans="1:11">
      <c r="A6" s="200"/>
      <c r="B6" s="70" t="s">
        <v>106</v>
      </c>
      <c r="C6" s="70"/>
      <c r="D6" s="72" t="s">
        <v>107</v>
      </c>
      <c r="E6" s="81"/>
      <c r="F6" s="81" t="s">
        <v>108</v>
      </c>
      <c r="G6" s="72" t="s">
        <v>109</v>
      </c>
      <c r="H6" s="72" t="s">
        <v>110</v>
      </c>
      <c r="I6" s="72" t="s">
        <v>21</v>
      </c>
      <c r="J6" s="73" t="s">
        <v>111</v>
      </c>
      <c r="K6" s="73" t="s">
        <v>112</v>
      </c>
    </row>
    <row r="7" spans="1:11">
      <c r="A7" s="200"/>
      <c r="B7" s="70"/>
      <c r="C7" s="70"/>
      <c r="D7" s="72" t="s">
        <v>113</v>
      </c>
      <c r="E7" s="81"/>
      <c r="F7" s="81" t="s">
        <v>114</v>
      </c>
      <c r="G7" s="72" t="s">
        <v>115</v>
      </c>
      <c r="H7" s="72"/>
      <c r="I7" s="72"/>
      <c r="J7" s="73" t="s">
        <v>116</v>
      </c>
      <c r="K7" s="73" t="s">
        <v>97</v>
      </c>
    </row>
    <row r="8" spans="1:11">
      <c r="A8" s="200"/>
      <c r="B8" s="70"/>
      <c r="C8" s="70"/>
      <c r="D8" s="72" t="s">
        <v>117</v>
      </c>
      <c r="E8" s="81"/>
      <c r="F8" s="81" t="s">
        <v>118</v>
      </c>
      <c r="G8" s="72"/>
      <c r="H8" s="72"/>
      <c r="I8" s="72"/>
      <c r="J8" s="73"/>
      <c r="K8" s="73" t="s">
        <v>101</v>
      </c>
    </row>
    <row r="9" spans="1:11">
      <c r="A9" s="200"/>
      <c r="B9" s="70"/>
      <c r="C9" s="70"/>
      <c r="D9" s="72" t="s">
        <v>119</v>
      </c>
      <c r="E9" s="81"/>
      <c r="F9" s="81" t="s">
        <v>120</v>
      </c>
      <c r="G9" s="72"/>
      <c r="H9" s="72"/>
      <c r="I9" s="72"/>
      <c r="J9" s="73"/>
      <c r="K9" s="73"/>
    </row>
    <row r="10" spans="1:11">
      <c r="A10" s="201"/>
      <c r="B10" s="70"/>
      <c r="C10" s="70"/>
      <c r="D10" s="72"/>
      <c r="E10" s="81"/>
      <c r="F10" s="81" t="s">
        <v>121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122</v>
      </c>
      <c r="K11" s="88" t="s">
        <v>123</v>
      </c>
    </row>
    <row r="12" spans="1:11">
      <c r="A12" s="89" t="s">
        <v>124</v>
      </c>
      <c r="B12" s="90" t="s">
        <v>125</v>
      </c>
      <c r="C12" s="91"/>
      <c r="D12" s="92">
        <f>D80</f>
        <v>1264547.23</v>
      </c>
      <c r="E12" s="92">
        <f>E80</f>
        <v>1264547.23</v>
      </c>
      <c r="F12" s="92">
        <f>F80</f>
        <v>1047040.0500000002</v>
      </c>
      <c r="G12" s="92">
        <f>SUM($G$21:G$80)</f>
        <v>0</v>
      </c>
      <c r="H12" s="92">
        <f>SUM($H$21:H$80)</f>
        <v>0</v>
      </c>
      <c r="I12" s="92">
        <f>F12+G12+H12</f>
        <v>1047040.0500000002</v>
      </c>
      <c r="J12" s="92">
        <f>J80</f>
        <v>218106.3</v>
      </c>
      <c r="K12" s="93">
        <f>K80</f>
        <v>217507.17999999982</v>
      </c>
    </row>
    <row r="13" spans="1:11">
      <c r="A13" s="94" t="s">
        <v>126</v>
      </c>
      <c r="B13" s="96" t="s">
        <v>125</v>
      </c>
      <c r="C13" s="98" t="s">
        <v>127</v>
      </c>
      <c r="D13" s="99">
        <f>D15+D19+D38+D40+D42</f>
        <v>911797.23</v>
      </c>
      <c r="E13" s="99">
        <f>E15+E19+E38+E40+E42</f>
        <v>911797.23</v>
      </c>
      <c r="F13" s="99">
        <f>F15+F19+F38+F40+F42</f>
        <v>733638.31</v>
      </c>
      <c r="G13" s="99"/>
      <c r="H13" s="99"/>
      <c r="I13" s="99">
        <f>F13</f>
        <v>733638.31</v>
      </c>
      <c r="J13" s="99">
        <f>J15+J19+J38+J40+J42</f>
        <v>178158.91999999998</v>
      </c>
      <c r="K13" s="99">
        <f>K15+K19+K38+K40+K42</f>
        <v>178158.91999999998</v>
      </c>
    </row>
    <row r="14" spans="1:11">
      <c r="A14" s="94"/>
      <c r="B14" s="96"/>
      <c r="C14" s="97"/>
      <c r="D14" s="100"/>
      <c r="E14" s="100"/>
      <c r="F14" s="100"/>
      <c r="G14" s="100"/>
      <c r="H14" s="100"/>
      <c r="I14" s="99"/>
      <c r="J14" s="101"/>
      <c r="K14" s="101"/>
    </row>
    <row r="15" spans="1:11">
      <c r="A15" s="102" t="s">
        <v>128</v>
      </c>
      <c r="B15" s="96" t="s">
        <v>125</v>
      </c>
      <c r="C15" s="98" t="s">
        <v>129</v>
      </c>
      <c r="D15" s="99">
        <f>D16+D17</f>
        <v>376669</v>
      </c>
      <c r="E15" s="99">
        <f>D15</f>
        <v>376669</v>
      </c>
      <c r="F15" s="99">
        <f>F16+F17</f>
        <v>298579.72000000003</v>
      </c>
      <c r="G15" s="99"/>
      <c r="H15" s="99"/>
      <c r="I15" s="99">
        <f>F15</f>
        <v>298579.72000000003</v>
      </c>
      <c r="J15" s="103">
        <f>D15-F15</f>
        <v>78089.27999999997</v>
      </c>
      <c r="K15" s="103">
        <f>+E:E-I:I</f>
        <v>78089.27999999997</v>
      </c>
    </row>
    <row r="16" spans="1:11">
      <c r="A16" s="94" t="s">
        <v>130</v>
      </c>
      <c r="B16" s="96" t="s">
        <v>125</v>
      </c>
      <c r="C16" s="97" t="s">
        <v>131</v>
      </c>
      <c r="D16" s="100">
        <v>290228</v>
      </c>
      <c r="E16" s="100">
        <f>D16</f>
        <v>290228</v>
      </c>
      <c r="F16" s="100">
        <v>230251.7</v>
      </c>
      <c r="G16" s="100"/>
      <c r="H16" s="100"/>
      <c r="I16" s="100">
        <f>F16</f>
        <v>230251.7</v>
      </c>
      <c r="J16" s="101">
        <f>D16-F16</f>
        <v>59976.299999999988</v>
      </c>
      <c r="K16" s="101">
        <f>+E:E-I:I</f>
        <v>59976.299999999988</v>
      </c>
    </row>
    <row r="17" spans="1:11">
      <c r="A17" s="94" t="s">
        <v>132</v>
      </c>
      <c r="B17" s="96" t="s">
        <v>125</v>
      </c>
      <c r="C17" s="97" t="s">
        <v>133</v>
      </c>
      <c r="D17" s="100">
        <v>86441</v>
      </c>
      <c r="E17" s="100">
        <f>D17</f>
        <v>86441</v>
      </c>
      <c r="F17" s="100">
        <v>68328.02</v>
      </c>
      <c r="G17" s="100"/>
      <c r="H17" s="100"/>
      <c r="I17" s="100">
        <f>F17</f>
        <v>68328.02</v>
      </c>
      <c r="J17" s="101">
        <f>D17-F17</f>
        <v>18112.979999999996</v>
      </c>
      <c r="K17" s="101">
        <f>+E:E-I:I</f>
        <v>18112.979999999996</v>
      </c>
    </row>
    <row r="18" spans="1:11">
      <c r="A18" s="94"/>
      <c r="B18" s="96"/>
      <c r="C18" s="97"/>
      <c r="D18" s="100"/>
      <c r="E18" s="100"/>
      <c r="F18" s="100"/>
      <c r="G18" s="100"/>
      <c r="H18" s="100"/>
      <c r="I18" s="99"/>
      <c r="J18" s="101"/>
      <c r="K18" s="101"/>
    </row>
    <row r="19" spans="1:11">
      <c r="A19" s="102" t="s">
        <v>134</v>
      </c>
      <c r="B19" s="96" t="s">
        <v>125</v>
      </c>
      <c r="C19" s="98" t="s">
        <v>135</v>
      </c>
      <c r="D19" s="99">
        <f>D21</f>
        <v>532693.23</v>
      </c>
      <c r="E19" s="99">
        <f>E21</f>
        <v>532693.23</v>
      </c>
      <c r="F19" s="99">
        <f>F21</f>
        <v>435058.58999999997</v>
      </c>
      <c r="G19" s="99"/>
      <c r="H19" s="99"/>
      <c r="I19" s="99">
        <f>F19</f>
        <v>435058.58999999997</v>
      </c>
      <c r="J19" s="103">
        <f>D19-F19</f>
        <v>97634.640000000014</v>
      </c>
      <c r="K19" s="103">
        <f>E19-I19</f>
        <v>97634.640000000014</v>
      </c>
    </row>
    <row r="20" spans="1:11">
      <c r="A20" s="94"/>
      <c r="B20" s="96"/>
      <c r="C20" s="97"/>
      <c r="D20" s="100"/>
      <c r="E20" s="100"/>
      <c r="F20" s="100"/>
      <c r="G20" s="100"/>
      <c r="H20" s="100"/>
      <c r="I20" s="99"/>
      <c r="J20" s="101"/>
      <c r="K20" s="101"/>
    </row>
    <row r="21" spans="1:11">
      <c r="A21" s="102" t="s">
        <v>136</v>
      </c>
      <c r="B21" s="104" t="s">
        <v>125</v>
      </c>
      <c r="C21" s="98" t="s">
        <v>137</v>
      </c>
      <c r="D21" s="99">
        <f>D22+D25+D33+D34</f>
        <v>532693.23</v>
      </c>
      <c r="E21" s="99">
        <f>E22+E25+E33+E34</f>
        <v>532693.23</v>
      </c>
      <c r="F21" s="99">
        <f>F22+F25+F34</f>
        <v>435058.58999999997</v>
      </c>
      <c r="G21" s="99" t="s">
        <v>138</v>
      </c>
      <c r="H21" s="99"/>
      <c r="I21" s="99">
        <f>I22+I25+I33+I34</f>
        <v>435058.58999999997</v>
      </c>
      <c r="J21" s="99">
        <f>J22+J25+J34</f>
        <v>97634.64</v>
      </c>
      <c r="K21" s="99">
        <f>K22+K25+K34</f>
        <v>97634.64</v>
      </c>
    </row>
    <row r="22" spans="1:11">
      <c r="A22" s="102" t="s">
        <v>139</v>
      </c>
      <c r="B22" s="104"/>
      <c r="C22" s="97" t="s">
        <v>140</v>
      </c>
      <c r="D22" s="99">
        <f>D23+D24</f>
        <v>363801</v>
      </c>
      <c r="E22" s="99">
        <f>E23+E24</f>
        <v>363801</v>
      </c>
      <c r="F22" s="99">
        <f>F23+F24</f>
        <v>303132.58999999997</v>
      </c>
      <c r="G22" s="99"/>
      <c r="H22" s="99"/>
      <c r="I22" s="99">
        <f>I23+I24</f>
        <v>303132.58999999997</v>
      </c>
      <c r="J22" s="103">
        <f>J23+J24</f>
        <v>60668.41</v>
      </c>
      <c r="K22" s="103">
        <f>K23+K24</f>
        <v>60668.41</v>
      </c>
    </row>
    <row r="23" spans="1:11">
      <c r="A23" s="94" t="s">
        <v>130</v>
      </c>
      <c r="B23" s="96" t="s">
        <v>125</v>
      </c>
      <c r="C23" s="97" t="s">
        <v>141</v>
      </c>
      <c r="D23" s="100">
        <v>281517</v>
      </c>
      <c r="E23" s="100">
        <f>D23</f>
        <v>281517</v>
      </c>
      <c r="F23" s="100">
        <v>235456.21</v>
      </c>
      <c r="G23" s="100"/>
      <c r="H23" s="100"/>
      <c r="I23" s="100">
        <f t="shared" ref="I23:I37" si="0">F23</f>
        <v>235456.21</v>
      </c>
      <c r="J23" s="101">
        <f t="shared" ref="J23:J37" si="1">D23-F23</f>
        <v>46060.790000000008</v>
      </c>
      <c r="K23" s="101">
        <f t="shared" ref="K23:K35" si="2">E23-I23</f>
        <v>46060.790000000008</v>
      </c>
    </row>
    <row r="24" spans="1:11">
      <c r="A24" s="94" t="s">
        <v>142</v>
      </c>
      <c r="B24" s="96" t="s">
        <v>125</v>
      </c>
      <c r="C24" s="97" t="s">
        <v>143</v>
      </c>
      <c r="D24" s="100">
        <v>82284</v>
      </c>
      <c r="E24" s="100">
        <f>D24</f>
        <v>82284</v>
      </c>
      <c r="F24" s="100">
        <v>67676.38</v>
      </c>
      <c r="G24" s="100"/>
      <c r="H24" s="100"/>
      <c r="I24" s="100">
        <f t="shared" si="0"/>
        <v>67676.38</v>
      </c>
      <c r="J24" s="101">
        <f t="shared" si="1"/>
        <v>14607.619999999995</v>
      </c>
      <c r="K24" s="101">
        <f t="shared" si="2"/>
        <v>14607.619999999995</v>
      </c>
    </row>
    <row r="25" spans="1:11">
      <c r="A25" s="102" t="s">
        <v>139</v>
      </c>
      <c r="B25" s="104"/>
      <c r="C25" s="98" t="s">
        <v>144</v>
      </c>
      <c r="D25" s="99">
        <f>D26+D27+D28+D29+D30+D31+D32</f>
        <v>133314.23000000001</v>
      </c>
      <c r="E25" s="99">
        <f>E26+E27+E28+E29+E30+E31+E32</f>
        <v>133314.23000000001</v>
      </c>
      <c r="F25" s="99">
        <f>F26+F27+F28+F29+F30+F31+F32</f>
        <v>96442.87000000001</v>
      </c>
      <c r="G25" s="99"/>
      <c r="H25" s="99"/>
      <c r="I25" s="99">
        <f>I26+I27+I28+I29+I30+I31+I32</f>
        <v>96442.87000000001</v>
      </c>
      <c r="J25" s="99">
        <f>J26+J27+J28+J29+J30+J31+J32</f>
        <v>36871.360000000001</v>
      </c>
      <c r="K25" s="99">
        <f>K26+K27+K28+K29+K30+K31+K32</f>
        <v>36871.360000000001</v>
      </c>
    </row>
    <row r="26" spans="1:11">
      <c r="A26" s="94" t="s">
        <v>145</v>
      </c>
      <c r="B26" s="96" t="s">
        <v>125</v>
      </c>
      <c r="C26" s="97" t="s">
        <v>146</v>
      </c>
      <c r="D26" s="100">
        <v>17273</v>
      </c>
      <c r="E26" s="100">
        <f t="shared" ref="E26:E32" si="3">D26</f>
        <v>17273</v>
      </c>
      <c r="F26" s="100">
        <v>13372.04</v>
      </c>
      <c r="G26" s="100"/>
      <c r="H26" s="100"/>
      <c r="I26" s="100">
        <f t="shared" si="0"/>
        <v>13372.04</v>
      </c>
      <c r="J26" s="101">
        <f t="shared" si="1"/>
        <v>3900.9599999999991</v>
      </c>
      <c r="K26" s="101">
        <f t="shared" si="2"/>
        <v>3900.9599999999991</v>
      </c>
    </row>
    <row r="27" spans="1:11">
      <c r="A27" s="94" t="s">
        <v>147</v>
      </c>
      <c r="B27" s="96" t="s">
        <v>125</v>
      </c>
      <c r="C27" s="97" t="s">
        <v>148</v>
      </c>
      <c r="D27" s="100">
        <v>42788</v>
      </c>
      <c r="E27" s="100">
        <f t="shared" si="3"/>
        <v>42788</v>
      </c>
      <c r="F27" s="100">
        <v>21742.98</v>
      </c>
      <c r="G27" s="100"/>
      <c r="H27" s="100"/>
      <c r="I27" s="100">
        <f t="shared" si="0"/>
        <v>21742.98</v>
      </c>
      <c r="J27" s="101">
        <f t="shared" si="1"/>
        <v>21045.02</v>
      </c>
      <c r="K27" s="101">
        <f t="shared" si="2"/>
        <v>21045.02</v>
      </c>
    </row>
    <row r="28" spans="1:11">
      <c r="A28" s="94" t="s">
        <v>149</v>
      </c>
      <c r="B28" s="96" t="s">
        <v>125</v>
      </c>
      <c r="C28" s="97" t="s">
        <v>150</v>
      </c>
      <c r="D28" s="100">
        <v>21053</v>
      </c>
      <c r="E28" s="100">
        <f t="shared" si="3"/>
        <v>21053</v>
      </c>
      <c r="F28" s="100">
        <v>17066.29</v>
      </c>
      <c r="G28" s="100"/>
      <c r="H28" s="100"/>
      <c r="I28" s="100">
        <f t="shared" si="0"/>
        <v>17066.29</v>
      </c>
      <c r="J28" s="101">
        <f t="shared" si="1"/>
        <v>3986.7099999999991</v>
      </c>
      <c r="K28" s="101">
        <f t="shared" si="2"/>
        <v>3986.7099999999991</v>
      </c>
    </row>
    <row r="29" spans="1:11">
      <c r="A29" s="94" t="s">
        <v>151</v>
      </c>
      <c r="B29" s="96" t="s">
        <v>125</v>
      </c>
      <c r="C29" s="97" t="s">
        <v>152</v>
      </c>
      <c r="D29" s="100">
        <v>16700</v>
      </c>
      <c r="E29" s="100">
        <f t="shared" si="3"/>
        <v>16700</v>
      </c>
      <c r="F29" s="100">
        <v>16609.560000000001</v>
      </c>
      <c r="G29" s="100"/>
      <c r="H29" s="100"/>
      <c r="I29" s="100">
        <f t="shared" si="0"/>
        <v>16609.560000000001</v>
      </c>
      <c r="J29" s="101">
        <f t="shared" si="1"/>
        <v>90.43999999999869</v>
      </c>
      <c r="K29" s="101">
        <f t="shared" si="2"/>
        <v>90.43999999999869</v>
      </c>
    </row>
    <row r="30" spans="1:11">
      <c r="A30" s="94" t="s">
        <v>153</v>
      </c>
      <c r="B30" s="96" t="s">
        <v>125</v>
      </c>
      <c r="C30" s="97" t="s">
        <v>154</v>
      </c>
      <c r="D30" s="100">
        <v>0</v>
      </c>
      <c r="E30" s="100">
        <f t="shared" si="3"/>
        <v>0</v>
      </c>
      <c r="F30" s="100"/>
      <c r="G30" s="100"/>
      <c r="H30" s="100"/>
      <c r="I30" s="100">
        <f t="shared" si="0"/>
        <v>0</v>
      </c>
      <c r="J30" s="101">
        <f t="shared" si="1"/>
        <v>0</v>
      </c>
      <c r="K30" s="101">
        <f t="shared" si="2"/>
        <v>0</v>
      </c>
    </row>
    <row r="31" spans="1:11">
      <c r="A31" s="94" t="s">
        <v>155</v>
      </c>
      <c r="B31" s="96" t="s">
        <v>125</v>
      </c>
      <c r="C31" s="97" t="s">
        <v>156</v>
      </c>
      <c r="D31" s="100">
        <v>0</v>
      </c>
      <c r="E31" s="100">
        <f t="shared" si="3"/>
        <v>0</v>
      </c>
      <c r="F31" s="100"/>
      <c r="G31" s="100"/>
      <c r="H31" s="100"/>
      <c r="I31" s="100">
        <f t="shared" si="0"/>
        <v>0</v>
      </c>
      <c r="J31" s="101">
        <f t="shared" si="1"/>
        <v>0</v>
      </c>
      <c r="K31" s="101">
        <f t="shared" si="2"/>
        <v>0</v>
      </c>
    </row>
    <row r="32" spans="1:11">
      <c r="A32" s="94" t="s">
        <v>157</v>
      </c>
      <c r="B32" s="96" t="s">
        <v>125</v>
      </c>
      <c r="C32" s="97" t="s">
        <v>158</v>
      </c>
      <c r="D32" s="100">
        <v>35500.230000000003</v>
      </c>
      <c r="E32" s="100">
        <f t="shared" si="3"/>
        <v>35500.230000000003</v>
      </c>
      <c r="F32" s="100">
        <v>27652</v>
      </c>
      <c r="G32" s="100"/>
      <c r="H32" s="100"/>
      <c r="I32" s="100">
        <f t="shared" si="0"/>
        <v>27652</v>
      </c>
      <c r="J32" s="101">
        <f t="shared" si="1"/>
        <v>7848.2300000000032</v>
      </c>
      <c r="K32" s="101">
        <f t="shared" si="2"/>
        <v>7848.2300000000032</v>
      </c>
    </row>
    <row r="33" spans="1:11">
      <c r="A33" s="102" t="s">
        <v>159</v>
      </c>
      <c r="B33" s="104" t="s">
        <v>125</v>
      </c>
      <c r="C33" s="98" t="s">
        <v>160</v>
      </c>
      <c r="D33" s="99">
        <v>0</v>
      </c>
      <c r="E33" s="99">
        <v>0</v>
      </c>
      <c r="F33" s="99"/>
      <c r="G33" s="99"/>
      <c r="H33" s="99"/>
      <c r="I33" s="99">
        <f>F33</f>
        <v>0</v>
      </c>
      <c r="J33" s="103">
        <f>D33-F33</f>
        <v>0</v>
      </c>
      <c r="K33" s="103">
        <f>E33-I33</f>
        <v>0</v>
      </c>
    </row>
    <row r="34" spans="1:11">
      <c r="A34" s="102" t="s">
        <v>139</v>
      </c>
      <c r="B34" s="104" t="s">
        <v>125</v>
      </c>
      <c r="C34" s="98" t="s">
        <v>161</v>
      </c>
      <c r="D34" s="99">
        <f>D35+D36+D37</f>
        <v>35578</v>
      </c>
      <c r="E34" s="99">
        <f>E35+E36+E37</f>
        <v>35578</v>
      </c>
      <c r="F34" s="99">
        <f>F35+F36+F37</f>
        <v>35483.129999999997</v>
      </c>
      <c r="G34" s="99"/>
      <c r="H34" s="99"/>
      <c r="I34" s="99">
        <f>I35+I36+I37</f>
        <v>35483.129999999997</v>
      </c>
      <c r="J34" s="99">
        <f>J35+J36+J37</f>
        <v>94.869999999999891</v>
      </c>
      <c r="K34" s="99">
        <f>K35+K36+K37</f>
        <v>94.869999999999891</v>
      </c>
    </row>
    <row r="35" spans="1:11">
      <c r="A35" s="94" t="s">
        <v>153</v>
      </c>
      <c r="B35" s="96" t="s">
        <v>125</v>
      </c>
      <c r="C35" s="97" t="s">
        <v>162</v>
      </c>
      <c r="D35" s="100">
        <v>30978</v>
      </c>
      <c r="E35" s="100">
        <f>D35</f>
        <v>30978</v>
      </c>
      <c r="F35" s="100">
        <v>30978</v>
      </c>
      <c r="G35" s="100"/>
      <c r="H35" s="100"/>
      <c r="I35" s="100">
        <f t="shared" si="0"/>
        <v>30978</v>
      </c>
      <c r="J35" s="101">
        <f t="shared" si="1"/>
        <v>0</v>
      </c>
      <c r="K35" s="101">
        <f t="shared" si="2"/>
        <v>0</v>
      </c>
    </row>
    <row r="36" spans="1:11">
      <c r="A36" s="94" t="s">
        <v>153</v>
      </c>
      <c r="B36" s="96" t="s">
        <v>125</v>
      </c>
      <c r="C36" s="97" t="s">
        <v>163</v>
      </c>
      <c r="D36" s="100">
        <v>384</v>
      </c>
      <c r="E36" s="100">
        <f>D36</f>
        <v>384</v>
      </c>
      <c r="F36" s="100">
        <v>384</v>
      </c>
      <c r="G36" s="100"/>
      <c r="H36" s="100"/>
      <c r="I36" s="100">
        <f t="shared" si="0"/>
        <v>384</v>
      </c>
      <c r="J36" s="101">
        <f t="shared" si="1"/>
        <v>0</v>
      </c>
      <c r="K36" s="101">
        <f>E36-I36</f>
        <v>0</v>
      </c>
    </row>
    <row r="37" spans="1:11">
      <c r="A37" s="94" t="s">
        <v>153</v>
      </c>
      <c r="B37" s="96" t="s">
        <v>125</v>
      </c>
      <c r="C37" s="97" t="s">
        <v>164</v>
      </c>
      <c r="D37" s="100">
        <v>4216</v>
      </c>
      <c r="E37" s="100">
        <f>D37</f>
        <v>4216</v>
      </c>
      <c r="F37" s="100">
        <v>4121.13</v>
      </c>
      <c r="G37" s="100"/>
      <c r="H37" s="100"/>
      <c r="I37" s="100">
        <f t="shared" si="0"/>
        <v>4121.13</v>
      </c>
      <c r="J37" s="101">
        <f t="shared" si="1"/>
        <v>94.869999999999891</v>
      </c>
      <c r="K37" s="101">
        <f>E37-I37</f>
        <v>94.869999999999891</v>
      </c>
    </row>
    <row r="38" spans="1:11">
      <c r="A38" s="102" t="s">
        <v>165</v>
      </c>
      <c r="B38" s="104" t="s">
        <v>125</v>
      </c>
      <c r="C38" s="98" t="s">
        <v>166</v>
      </c>
      <c r="D38" s="99">
        <v>2435</v>
      </c>
      <c r="E38" s="99">
        <f>D38</f>
        <v>2435</v>
      </c>
      <c r="F38" s="99">
        <v>0</v>
      </c>
      <c r="G38" s="99"/>
      <c r="H38" s="99"/>
      <c r="I38" s="99">
        <f>F38</f>
        <v>0</v>
      </c>
      <c r="J38" s="103">
        <f>D38-F38</f>
        <v>2435</v>
      </c>
      <c r="K38" s="103">
        <f>E38-I38</f>
        <v>2435</v>
      </c>
    </row>
    <row r="39" spans="1:11">
      <c r="A39" s="94"/>
      <c r="B39" s="104"/>
      <c r="C39" s="98"/>
      <c r="D39" s="99"/>
      <c r="E39" s="99"/>
      <c r="F39" s="99"/>
      <c r="G39" s="99"/>
      <c r="H39" s="99"/>
      <c r="I39" s="99"/>
      <c r="J39" s="103"/>
      <c r="K39" s="103"/>
    </row>
    <row r="40" spans="1:11">
      <c r="A40" s="94" t="s">
        <v>167</v>
      </c>
      <c r="B40" s="104" t="s">
        <v>125</v>
      </c>
      <c r="C40" s="98" t="s">
        <v>168</v>
      </c>
      <c r="D40" s="99">
        <v>0</v>
      </c>
      <c r="E40" s="99">
        <v>0</v>
      </c>
      <c r="F40" s="99">
        <v>0</v>
      </c>
      <c r="G40" s="99"/>
      <c r="H40" s="99"/>
      <c r="I40" s="99">
        <v>0</v>
      </c>
      <c r="J40" s="103">
        <f>D40-F40</f>
        <v>0</v>
      </c>
      <c r="K40" s="103">
        <f>E40-I40</f>
        <v>0</v>
      </c>
    </row>
    <row r="41" spans="1:11">
      <c r="A41" s="94"/>
      <c r="B41" s="104"/>
      <c r="C41" s="98"/>
      <c r="D41" s="99"/>
      <c r="E41" s="100"/>
      <c r="F41" s="99"/>
      <c r="G41" s="99"/>
      <c r="H41" s="99"/>
      <c r="I41" s="99"/>
      <c r="J41" s="103"/>
      <c r="K41" s="103"/>
    </row>
    <row r="42" spans="1:11">
      <c r="A42" s="102" t="s">
        <v>169</v>
      </c>
      <c r="B42" s="104" t="s">
        <v>125</v>
      </c>
      <c r="C42" s="98" t="s">
        <v>170</v>
      </c>
      <c r="D42" s="99">
        <f>D43</f>
        <v>0</v>
      </c>
      <c r="E42" s="99">
        <f>E43</f>
        <v>0</v>
      </c>
      <c r="F42" s="99">
        <f>F43</f>
        <v>0</v>
      </c>
      <c r="G42" s="99"/>
      <c r="H42" s="99"/>
      <c r="I42" s="99">
        <f>F42</f>
        <v>0</v>
      </c>
      <c r="J42" s="103">
        <f>D42-F42</f>
        <v>0</v>
      </c>
      <c r="K42" s="103">
        <f>E42-I42</f>
        <v>0</v>
      </c>
    </row>
    <row r="43" spans="1:11">
      <c r="A43" s="94" t="s">
        <v>151</v>
      </c>
      <c r="B43" s="96" t="s">
        <v>125</v>
      </c>
      <c r="C43" s="97" t="s">
        <v>171</v>
      </c>
      <c r="D43" s="100">
        <v>0</v>
      </c>
      <c r="E43" s="100">
        <f>D43</f>
        <v>0</v>
      </c>
      <c r="F43" s="100">
        <v>0</v>
      </c>
      <c r="G43" s="100"/>
      <c r="H43" s="100"/>
      <c r="I43" s="100">
        <f>F43</f>
        <v>0</v>
      </c>
      <c r="J43" s="101">
        <f>D43-F43</f>
        <v>0</v>
      </c>
      <c r="K43" s="101">
        <f>E43-I43</f>
        <v>0</v>
      </c>
    </row>
    <row r="44" spans="1:11">
      <c r="A44" s="94"/>
      <c r="B44" s="96"/>
      <c r="C44" s="97"/>
      <c r="D44" s="100"/>
      <c r="E44" s="100"/>
      <c r="F44" s="100"/>
      <c r="G44" s="100"/>
      <c r="H44" s="100"/>
      <c r="I44" s="99"/>
      <c r="J44" s="101"/>
      <c r="K44" s="101"/>
    </row>
    <row r="45" spans="1:11">
      <c r="A45" s="102" t="s">
        <v>172</v>
      </c>
      <c r="B45" s="104" t="s">
        <v>125</v>
      </c>
      <c r="C45" s="98" t="s">
        <v>173</v>
      </c>
      <c r="D45" s="99">
        <f>D46+D47+D48+D49</f>
        <v>59257</v>
      </c>
      <c r="E45" s="99">
        <f>E46+E47+E48+E49</f>
        <v>59257</v>
      </c>
      <c r="F45" s="99">
        <f>F46+F47+F48+F49</f>
        <v>45196</v>
      </c>
      <c r="G45" s="99"/>
      <c r="H45" s="99"/>
      <c r="I45" s="99">
        <f>F45</f>
        <v>45196</v>
      </c>
      <c r="J45" s="103">
        <f>J46+J47+J48+J49</f>
        <v>14061</v>
      </c>
      <c r="K45" s="103">
        <f>+E:E-I:I</f>
        <v>14061</v>
      </c>
    </row>
    <row r="46" spans="1:11">
      <c r="A46" s="94" t="s">
        <v>130</v>
      </c>
      <c r="B46" s="96" t="s">
        <v>125</v>
      </c>
      <c r="C46" s="97" t="s">
        <v>174</v>
      </c>
      <c r="D46" s="100">
        <v>40922</v>
      </c>
      <c r="E46" s="100">
        <f>D46</f>
        <v>40922</v>
      </c>
      <c r="F46" s="100">
        <v>35021.54</v>
      </c>
      <c r="G46" s="100"/>
      <c r="H46" s="100"/>
      <c r="I46" s="100">
        <f>F46</f>
        <v>35021.54</v>
      </c>
      <c r="J46" s="101">
        <f>D46-F46</f>
        <v>5900.4599999999991</v>
      </c>
      <c r="K46" s="101">
        <f>+E:E-I:I</f>
        <v>5900.4599999999991</v>
      </c>
    </row>
    <row r="47" spans="1:11">
      <c r="A47" s="94" t="s">
        <v>142</v>
      </c>
      <c r="B47" s="96" t="s">
        <v>125</v>
      </c>
      <c r="C47" s="97" t="s">
        <v>175</v>
      </c>
      <c r="D47" s="100">
        <v>12358</v>
      </c>
      <c r="E47" s="100">
        <f>D47</f>
        <v>12358</v>
      </c>
      <c r="F47" s="100">
        <v>10174.459999999999</v>
      </c>
      <c r="G47" s="100"/>
      <c r="H47" s="100"/>
      <c r="I47" s="100">
        <f>F47</f>
        <v>10174.459999999999</v>
      </c>
      <c r="J47" s="101">
        <f>D47-F47</f>
        <v>2183.5400000000009</v>
      </c>
      <c r="K47" s="101">
        <f>+E:E-I:I</f>
        <v>2183.5400000000009</v>
      </c>
    </row>
    <row r="48" spans="1:11">
      <c r="A48" s="94" t="s">
        <v>176</v>
      </c>
      <c r="B48" s="96" t="s">
        <v>125</v>
      </c>
      <c r="C48" s="97" t="s">
        <v>177</v>
      </c>
      <c r="D48" s="100">
        <v>1000</v>
      </c>
      <c r="E48" s="100">
        <v>1000</v>
      </c>
      <c r="F48" s="100"/>
      <c r="G48" s="100"/>
      <c r="H48" s="100"/>
      <c r="I48" s="100">
        <v>0</v>
      </c>
      <c r="J48" s="101">
        <f>D48-F48</f>
        <v>1000</v>
      </c>
      <c r="K48" s="101">
        <f>E48-I48</f>
        <v>1000</v>
      </c>
    </row>
    <row r="49" spans="1:11">
      <c r="A49" s="94" t="s">
        <v>178</v>
      </c>
      <c r="B49" s="96" t="s">
        <v>125</v>
      </c>
      <c r="C49" s="97" t="s">
        <v>179</v>
      </c>
      <c r="D49" s="100">
        <v>4977</v>
      </c>
      <c r="E49" s="100">
        <f>D49</f>
        <v>4977</v>
      </c>
      <c r="F49" s="100"/>
      <c r="G49" s="100"/>
      <c r="H49" s="100"/>
      <c r="I49" s="100">
        <f>F49</f>
        <v>0</v>
      </c>
      <c r="J49" s="101">
        <f>D49-F49</f>
        <v>4977</v>
      </c>
      <c r="K49" s="101">
        <f>+E:E-I:I</f>
        <v>4977</v>
      </c>
    </row>
    <row r="50" spans="1:11">
      <c r="A50" s="94"/>
      <c r="B50" s="96"/>
      <c r="C50" s="97"/>
      <c r="D50" s="100"/>
      <c r="E50" s="100"/>
      <c r="F50" s="100"/>
      <c r="G50" s="100"/>
      <c r="H50" s="100"/>
      <c r="I50" s="99"/>
      <c r="J50" s="101"/>
      <c r="K50" s="101"/>
    </row>
    <row r="51" spans="1:11" ht="28.5" customHeight="1">
      <c r="A51" s="105" t="s">
        <v>180</v>
      </c>
      <c r="B51" s="104" t="s">
        <v>125</v>
      </c>
      <c r="C51" s="98" t="s">
        <v>181</v>
      </c>
      <c r="D51" s="99">
        <f>D52</f>
        <v>14925</v>
      </c>
      <c r="E51" s="99">
        <f>D51</f>
        <v>14925</v>
      </c>
      <c r="F51" s="99">
        <f>F52</f>
        <v>13580.560000000001</v>
      </c>
      <c r="G51" s="99"/>
      <c r="H51" s="99"/>
      <c r="I51" s="99">
        <f>F51</f>
        <v>13580.560000000001</v>
      </c>
      <c r="J51" s="103">
        <f>D51-F51</f>
        <v>1344.4399999999987</v>
      </c>
      <c r="K51" s="103">
        <f>E51-I51</f>
        <v>1344.4399999999987</v>
      </c>
    </row>
    <row r="52" spans="1:11">
      <c r="A52" s="102" t="s">
        <v>182</v>
      </c>
      <c r="B52" s="104" t="s">
        <v>125</v>
      </c>
      <c r="C52" s="98" t="s">
        <v>183</v>
      </c>
      <c r="D52" s="99">
        <f>D53+D54+D56+D57+D58</f>
        <v>14925</v>
      </c>
      <c r="E52" s="99">
        <f>E53+E54+E56+E57+E58</f>
        <v>14925</v>
      </c>
      <c r="F52" s="99">
        <f>F53+F54+F57+F58</f>
        <v>13580.560000000001</v>
      </c>
      <c r="G52" s="99"/>
      <c r="H52" s="99"/>
      <c r="I52" s="99">
        <f t="shared" ref="I52:I58" si="4">F52</f>
        <v>13580.560000000001</v>
      </c>
      <c r="J52" s="99">
        <f t="shared" ref="J52:J58" si="5">D52-F52</f>
        <v>1344.4399999999987</v>
      </c>
      <c r="K52" s="99">
        <f t="shared" ref="K52:K58" si="6">E52-I52</f>
        <v>1344.4399999999987</v>
      </c>
    </row>
    <row r="53" spans="1:11">
      <c r="A53" s="94" t="s">
        <v>176</v>
      </c>
      <c r="B53" s="96" t="s">
        <v>125</v>
      </c>
      <c r="C53" s="97" t="s">
        <v>184</v>
      </c>
      <c r="D53" s="100">
        <v>1077</v>
      </c>
      <c r="E53" s="100">
        <f t="shared" ref="E53:E58" si="7">D53</f>
        <v>1077</v>
      </c>
      <c r="F53" s="100">
        <v>1076.1600000000001</v>
      </c>
      <c r="G53" s="100"/>
      <c r="H53" s="100"/>
      <c r="I53" s="100">
        <f t="shared" si="4"/>
        <v>1076.1600000000001</v>
      </c>
      <c r="J53" s="100">
        <f t="shared" si="5"/>
        <v>0.83999999999991815</v>
      </c>
      <c r="K53" s="100">
        <f t="shared" si="6"/>
        <v>0.83999999999991815</v>
      </c>
    </row>
    <row r="54" spans="1:11">
      <c r="A54" s="94" t="s">
        <v>149</v>
      </c>
      <c r="B54" s="96" t="s">
        <v>125</v>
      </c>
      <c r="C54" s="97" t="s">
        <v>185</v>
      </c>
      <c r="D54" s="100">
        <v>3023</v>
      </c>
      <c r="E54" s="100">
        <f t="shared" si="7"/>
        <v>3023</v>
      </c>
      <c r="F54" s="100">
        <v>2985.4</v>
      </c>
      <c r="G54" s="100"/>
      <c r="H54" s="100"/>
      <c r="I54" s="100">
        <f t="shared" si="4"/>
        <v>2985.4</v>
      </c>
      <c r="J54" s="100">
        <f t="shared" si="5"/>
        <v>37.599999999999909</v>
      </c>
      <c r="K54" s="100">
        <f t="shared" si="6"/>
        <v>37.599999999999909</v>
      </c>
    </row>
    <row r="55" spans="1:11">
      <c r="A55" s="94" t="s">
        <v>151</v>
      </c>
      <c r="B55" s="96" t="s">
        <v>125</v>
      </c>
      <c r="C55" s="97" t="s">
        <v>186</v>
      </c>
      <c r="D55" s="100">
        <v>0</v>
      </c>
      <c r="E55" s="100">
        <f t="shared" si="7"/>
        <v>0</v>
      </c>
      <c r="F55" s="100"/>
      <c r="G55" s="100"/>
      <c r="H55" s="100"/>
      <c r="I55" s="100">
        <f t="shared" si="4"/>
        <v>0</v>
      </c>
      <c r="J55" s="100">
        <f t="shared" si="5"/>
        <v>0</v>
      </c>
      <c r="K55" s="100">
        <f t="shared" si="6"/>
        <v>0</v>
      </c>
    </row>
    <row r="56" spans="1:11">
      <c r="A56" s="94" t="s">
        <v>178</v>
      </c>
      <c r="B56" s="96" t="s">
        <v>125</v>
      </c>
      <c r="C56" s="97" t="s">
        <v>187</v>
      </c>
      <c r="D56" s="100">
        <v>600</v>
      </c>
      <c r="E56" s="100">
        <f t="shared" si="7"/>
        <v>600</v>
      </c>
      <c r="F56" s="100"/>
      <c r="G56" s="100"/>
      <c r="H56" s="100"/>
      <c r="I56" s="100">
        <f t="shared" si="4"/>
        <v>0</v>
      </c>
      <c r="J56" s="100">
        <f t="shared" si="5"/>
        <v>600</v>
      </c>
      <c r="K56" s="100">
        <f t="shared" si="6"/>
        <v>600</v>
      </c>
    </row>
    <row r="57" spans="1:11">
      <c r="A57" s="94" t="s">
        <v>153</v>
      </c>
      <c r="B57" s="96" t="s">
        <v>125</v>
      </c>
      <c r="C57" s="97" t="s">
        <v>188</v>
      </c>
      <c r="D57" s="100">
        <v>8500</v>
      </c>
      <c r="E57" s="100">
        <f t="shared" si="7"/>
        <v>8500</v>
      </c>
      <c r="F57" s="100">
        <v>7794</v>
      </c>
      <c r="G57" s="100"/>
      <c r="H57" s="100"/>
      <c r="I57" s="100">
        <f t="shared" si="4"/>
        <v>7794</v>
      </c>
      <c r="J57" s="100">
        <f t="shared" si="5"/>
        <v>706</v>
      </c>
      <c r="K57" s="100">
        <f t="shared" si="6"/>
        <v>706</v>
      </c>
    </row>
    <row r="58" spans="1:11">
      <c r="A58" s="94" t="s">
        <v>189</v>
      </c>
      <c r="B58" s="96" t="s">
        <v>125</v>
      </c>
      <c r="C58" s="97" t="s">
        <v>190</v>
      </c>
      <c r="D58" s="100">
        <v>1725</v>
      </c>
      <c r="E58" s="100">
        <f t="shared" si="7"/>
        <v>1725</v>
      </c>
      <c r="F58" s="100">
        <v>1725</v>
      </c>
      <c r="G58" s="100"/>
      <c r="H58" s="100"/>
      <c r="I58" s="100">
        <f t="shared" si="4"/>
        <v>1725</v>
      </c>
      <c r="J58" s="100">
        <f t="shared" si="5"/>
        <v>0</v>
      </c>
      <c r="K58" s="100">
        <f t="shared" si="6"/>
        <v>0</v>
      </c>
    </row>
    <row r="59" spans="1:11">
      <c r="A59" s="102" t="s">
        <v>191</v>
      </c>
      <c r="B59" s="104" t="s">
        <v>125</v>
      </c>
      <c r="C59" s="98" t="s">
        <v>192</v>
      </c>
      <c r="D59" s="99">
        <f>D60+D62</f>
        <v>58680</v>
      </c>
      <c r="E59" s="99">
        <f>E60+E62</f>
        <v>58680</v>
      </c>
      <c r="F59" s="99">
        <f>F60+F62</f>
        <v>55680</v>
      </c>
      <c r="G59" s="99"/>
      <c r="H59" s="99"/>
      <c r="I59" s="99">
        <f>I60+I62</f>
        <v>55680</v>
      </c>
      <c r="J59" s="103">
        <f>J60+J62</f>
        <v>3000</v>
      </c>
      <c r="K59" s="103">
        <f>K60+K62</f>
        <v>3000</v>
      </c>
    </row>
    <row r="60" spans="1:11">
      <c r="A60" s="106" t="s">
        <v>193</v>
      </c>
      <c r="B60" s="104" t="s">
        <v>125</v>
      </c>
      <c r="C60" s="98" t="s">
        <v>194</v>
      </c>
      <c r="D60" s="99">
        <v>55680</v>
      </c>
      <c r="E60" s="99">
        <v>55680</v>
      </c>
      <c r="F60" s="99">
        <v>55680</v>
      </c>
      <c r="G60" s="99"/>
      <c r="H60" s="99"/>
      <c r="I60" s="99">
        <f>F60</f>
        <v>55680</v>
      </c>
      <c r="J60" s="103">
        <f>D60-F60</f>
        <v>0</v>
      </c>
      <c r="K60" s="103">
        <f>E60-I60</f>
        <v>0</v>
      </c>
    </row>
    <row r="61" spans="1:11">
      <c r="A61" s="94"/>
      <c r="B61" s="104"/>
      <c r="C61" s="98"/>
      <c r="D61" s="99"/>
      <c r="E61" s="100"/>
      <c r="F61" s="99"/>
      <c r="G61" s="99"/>
      <c r="H61" s="99"/>
      <c r="I61" s="99"/>
      <c r="J61" s="103"/>
      <c r="K61" s="103"/>
    </row>
    <row r="62" spans="1:11" ht="22.5">
      <c r="A62" s="107" t="s">
        <v>195</v>
      </c>
      <c r="B62" s="104" t="s">
        <v>125</v>
      </c>
      <c r="C62" s="98" t="s">
        <v>196</v>
      </c>
      <c r="D62" s="99">
        <v>3000</v>
      </c>
      <c r="E62" s="99">
        <v>3000</v>
      </c>
      <c r="F62" s="99">
        <v>0</v>
      </c>
      <c r="G62" s="99"/>
      <c r="H62" s="99"/>
      <c r="I62" s="99">
        <v>0</v>
      </c>
      <c r="J62" s="103">
        <v>3000</v>
      </c>
      <c r="K62" s="103">
        <v>3000</v>
      </c>
    </row>
    <row r="63" spans="1:11">
      <c r="A63" s="94"/>
      <c r="B63" s="104"/>
      <c r="C63" s="98"/>
      <c r="D63" s="99"/>
      <c r="E63" s="100"/>
      <c r="F63" s="99"/>
      <c r="G63" s="99"/>
      <c r="H63" s="99"/>
      <c r="I63" s="99"/>
      <c r="J63" s="101"/>
      <c r="K63" s="101"/>
    </row>
    <row r="64" spans="1:11">
      <c r="A64" s="102" t="s">
        <v>197</v>
      </c>
      <c r="B64" s="104" t="s">
        <v>125</v>
      </c>
      <c r="C64" s="98" t="s">
        <v>198</v>
      </c>
      <c r="D64" s="99">
        <f>D65+D66+D72</f>
        <v>182347</v>
      </c>
      <c r="E64" s="99">
        <f>E65+E66+E72</f>
        <v>182347</v>
      </c>
      <c r="F64" s="99">
        <f>F65+F66+F72</f>
        <v>168608.76</v>
      </c>
      <c r="G64" s="99"/>
      <c r="H64" s="99"/>
      <c r="I64" s="99">
        <f>F64</f>
        <v>168608.76</v>
      </c>
      <c r="J64" s="99">
        <f>J65+J68+J69+J71+J72</f>
        <v>13737.36</v>
      </c>
      <c r="K64" s="99">
        <f>E64-I64</f>
        <v>13738.239999999991</v>
      </c>
    </row>
    <row r="65" spans="1:11">
      <c r="A65" s="94" t="s">
        <v>199</v>
      </c>
      <c r="B65" s="96" t="s">
        <v>125</v>
      </c>
      <c r="C65" s="97" t="s">
        <v>200</v>
      </c>
      <c r="D65" s="100">
        <v>16000</v>
      </c>
      <c r="E65" s="100">
        <f>D65</f>
        <v>16000</v>
      </c>
      <c r="F65" s="100">
        <v>16000</v>
      </c>
      <c r="G65" s="100"/>
      <c r="H65" s="100"/>
      <c r="I65" s="100">
        <f>F65</f>
        <v>16000</v>
      </c>
      <c r="J65" s="101">
        <f>D65-F65</f>
        <v>0</v>
      </c>
      <c r="K65" s="101">
        <f>+E:E-I:I</f>
        <v>0</v>
      </c>
    </row>
    <row r="66" spans="1:11" ht="22.5">
      <c r="A66" s="105" t="s">
        <v>201</v>
      </c>
      <c r="B66" s="104"/>
      <c r="C66" s="98" t="s">
        <v>202</v>
      </c>
      <c r="D66" s="99">
        <f>D67+D68+D69+D70+D71</f>
        <v>163247</v>
      </c>
      <c r="E66" s="99">
        <f>E67+E68+E69+E70+E71</f>
        <v>163247</v>
      </c>
      <c r="F66" s="99">
        <f>F67+F68+F69+F70+F71</f>
        <v>152608.76</v>
      </c>
      <c r="G66" s="99"/>
      <c r="H66" s="99"/>
      <c r="I66" s="99">
        <f>I67+I68+I69+I70+I71</f>
        <v>151108.76</v>
      </c>
      <c r="J66" s="103">
        <f>J67+J68+J69+J70+J71</f>
        <v>10638.239999999998</v>
      </c>
      <c r="K66" s="103">
        <f>K67+K68+K69+K70+K71</f>
        <v>12138.239999999998</v>
      </c>
    </row>
    <row r="67" spans="1:11">
      <c r="A67" s="94" t="s">
        <v>176</v>
      </c>
      <c r="B67" s="96" t="s">
        <v>125</v>
      </c>
      <c r="C67" s="97" t="s">
        <v>203</v>
      </c>
      <c r="D67" s="100">
        <v>38781</v>
      </c>
      <c r="E67" s="100">
        <f t="shared" ref="E67:E72" si="8">D67</f>
        <v>38781</v>
      </c>
      <c r="F67" s="100">
        <v>38780.120000000003</v>
      </c>
      <c r="G67" s="100"/>
      <c r="H67" s="100"/>
      <c r="I67" s="100">
        <f>F67</f>
        <v>38780.120000000003</v>
      </c>
      <c r="J67" s="101">
        <f t="shared" ref="J67:J72" si="9">D67-F67</f>
        <v>0.87999999999738066</v>
      </c>
      <c r="K67" s="101">
        <f>+E:E-I:I</f>
        <v>0.87999999999738066</v>
      </c>
    </row>
    <row r="68" spans="1:11">
      <c r="A68" s="94" t="s">
        <v>153</v>
      </c>
      <c r="B68" s="96" t="s">
        <v>125</v>
      </c>
      <c r="C68" s="97" t="s">
        <v>204</v>
      </c>
      <c r="D68" s="100">
        <v>3100</v>
      </c>
      <c r="E68" s="100">
        <f t="shared" si="8"/>
        <v>3100</v>
      </c>
      <c r="F68" s="100">
        <v>3100</v>
      </c>
      <c r="G68" s="100"/>
      <c r="H68" s="100"/>
      <c r="I68" s="100">
        <v>1600</v>
      </c>
      <c r="J68" s="101">
        <f t="shared" si="9"/>
        <v>0</v>
      </c>
      <c r="K68" s="101">
        <f>E68-I68</f>
        <v>1500</v>
      </c>
    </row>
    <row r="69" spans="1:11">
      <c r="A69" s="94" t="s">
        <v>149</v>
      </c>
      <c r="B69" s="96" t="s">
        <v>125</v>
      </c>
      <c r="C69" s="97" t="s">
        <v>205</v>
      </c>
      <c r="D69" s="100">
        <v>46566</v>
      </c>
      <c r="E69" s="100">
        <f t="shared" si="8"/>
        <v>46566</v>
      </c>
      <c r="F69" s="100">
        <v>38500.14</v>
      </c>
      <c r="G69" s="100"/>
      <c r="H69" s="100"/>
      <c r="I69" s="100">
        <f>F69</f>
        <v>38500.14</v>
      </c>
      <c r="J69" s="101">
        <f t="shared" si="9"/>
        <v>8065.8600000000006</v>
      </c>
      <c r="K69" s="101">
        <f>E69-I69</f>
        <v>8065.8600000000006</v>
      </c>
    </row>
    <row r="70" spans="1:11">
      <c r="A70" s="94" t="s">
        <v>155</v>
      </c>
      <c r="B70" s="96" t="s">
        <v>125</v>
      </c>
      <c r="C70" s="97" t="s">
        <v>206</v>
      </c>
      <c r="D70" s="100">
        <v>29200</v>
      </c>
      <c r="E70" s="100">
        <f t="shared" si="8"/>
        <v>29200</v>
      </c>
      <c r="F70" s="100">
        <v>29200</v>
      </c>
      <c r="G70" s="100"/>
      <c r="H70" s="100"/>
      <c r="I70" s="100">
        <f>F70</f>
        <v>29200</v>
      </c>
      <c r="J70" s="101">
        <f t="shared" si="9"/>
        <v>0</v>
      </c>
      <c r="K70" s="101">
        <f>E70-I70</f>
        <v>0</v>
      </c>
    </row>
    <row r="71" spans="1:11">
      <c r="A71" s="94" t="s">
        <v>207</v>
      </c>
      <c r="B71" s="96" t="s">
        <v>125</v>
      </c>
      <c r="C71" s="97" t="s">
        <v>208</v>
      </c>
      <c r="D71" s="100">
        <v>45600</v>
      </c>
      <c r="E71" s="100">
        <f t="shared" si="8"/>
        <v>45600</v>
      </c>
      <c r="F71" s="100">
        <v>43028.5</v>
      </c>
      <c r="G71" s="100"/>
      <c r="H71" s="100"/>
      <c r="I71" s="100">
        <f>F71</f>
        <v>43028.5</v>
      </c>
      <c r="J71" s="101">
        <f t="shared" si="9"/>
        <v>2571.5</v>
      </c>
      <c r="K71" s="101">
        <f>E71-I71</f>
        <v>2571.5</v>
      </c>
    </row>
    <row r="72" spans="1:11">
      <c r="A72" s="102" t="s">
        <v>209</v>
      </c>
      <c r="B72" s="104" t="s">
        <v>125</v>
      </c>
      <c r="C72" s="98" t="s">
        <v>210</v>
      </c>
      <c r="D72" s="99">
        <v>3100</v>
      </c>
      <c r="E72" s="99">
        <f t="shared" si="8"/>
        <v>3100</v>
      </c>
      <c r="F72" s="99">
        <v>0</v>
      </c>
      <c r="G72" s="99"/>
      <c r="H72" s="99"/>
      <c r="I72" s="99">
        <f>F72</f>
        <v>0</v>
      </c>
      <c r="J72" s="103">
        <f t="shared" si="9"/>
        <v>3100</v>
      </c>
      <c r="K72" s="103">
        <f>E72-I72</f>
        <v>3100</v>
      </c>
    </row>
    <row r="73" spans="1:11">
      <c r="A73" s="102"/>
      <c r="B73" s="104"/>
      <c r="C73" s="98"/>
      <c r="D73" s="99"/>
      <c r="E73" s="100"/>
      <c r="F73" s="99"/>
      <c r="G73" s="99"/>
      <c r="H73" s="99"/>
      <c r="I73" s="99"/>
      <c r="J73" s="103"/>
      <c r="K73" s="101"/>
    </row>
    <row r="74" spans="1:11" ht="22.5">
      <c r="A74" s="105" t="s">
        <v>211</v>
      </c>
      <c r="B74" s="104" t="s">
        <v>125</v>
      </c>
      <c r="C74" s="98" t="s">
        <v>212</v>
      </c>
      <c r="D74" s="99">
        <v>0</v>
      </c>
      <c r="E74" s="99">
        <f>D74</f>
        <v>0</v>
      </c>
      <c r="F74" s="99">
        <v>0</v>
      </c>
      <c r="G74" s="99"/>
      <c r="H74" s="99"/>
      <c r="I74" s="99">
        <v>0</v>
      </c>
      <c r="J74" s="103">
        <v>600</v>
      </c>
      <c r="K74" s="101">
        <v>600</v>
      </c>
    </row>
    <row r="75" spans="1:11">
      <c r="A75" s="94"/>
      <c r="B75" s="96"/>
      <c r="C75" s="97"/>
      <c r="D75" s="100"/>
      <c r="E75" s="100"/>
      <c r="F75" s="100"/>
      <c r="G75" s="108"/>
      <c r="H75" s="109"/>
      <c r="I75" s="100"/>
      <c r="J75" s="101"/>
      <c r="K75" s="101"/>
    </row>
    <row r="76" spans="1:11">
      <c r="A76" s="94" t="s">
        <v>213</v>
      </c>
      <c r="B76" s="104" t="s">
        <v>125</v>
      </c>
      <c r="C76" s="98" t="s">
        <v>214</v>
      </c>
      <c r="D76" s="99">
        <f>D77</f>
        <v>37541</v>
      </c>
      <c r="E76" s="99">
        <f>E77</f>
        <v>37541</v>
      </c>
      <c r="F76" s="99">
        <f>F77</f>
        <v>30336.42</v>
      </c>
      <c r="G76" s="110"/>
      <c r="H76" s="111"/>
      <c r="I76" s="99">
        <f>F76</f>
        <v>30336.42</v>
      </c>
      <c r="J76" s="103">
        <f>D76-F76</f>
        <v>7204.5800000000017</v>
      </c>
      <c r="K76" s="103">
        <f>E76-I76</f>
        <v>7204.5800000000017</v>
      </c>
    </row>
    <row r="77" spans="1:11">
      <c r="A77" s="94" t="s">
        <v>215</v>
      </c>
      <c r="B77" s="96"/>
      <c r="C77" s="97" t="s">
        <v>216</v>
      </c>
      <c r="D77" s="100">
        <v>37541</v>
      </c>
      <c r="E77" s="100">
        <f>D77</f>
        <v>37541</v>
      </c>
      <c r="F77" s="100">
        <v>30336.42</v>
      </c>
      <c r="G77" s="108"/>
      <c r="H77" s="108"/>
      <c r="I77" s="100">
        <f>F77</f>
        <v>30336.42</v>
      </c>
      <c r="J77" s="101">
        <f>D77-F77</f>
        <v>7204.5800000000017</v>
      </c>
      <c r="K77" s="101">
        <f>E77-I77</f>
        <v>7204.5800000000017</v>
      </c>
    </row>
    <row r="78" spans="1:11" ht="22.5">
      <c r="A78" s="105" t="s">
        <v>217</v>
      </c>
      <c r="B78" s="104" t="s">
        <v>125</v>
      </c>
      <c r="C78" s="98" t="s">
        <v>218</v>
      </c>
      <c r="D78" s="99">
        <v>0</v>
      </c>
      <c r="E78" s="99">
        <f>D78</f>
        <v>0</v>
      </c>
      <c r="F78" s="100">
        <v>0</v>
      </c>
      <c r="G78" s="108"/>
      <c r="H78" s="108"/>
      <c r="I78" s="99">
        <v>0</v>
      </c>
      <c r="J78" s="103">
        <f>D78-F78</f>
        <v>0</v>
      </c>
      <c r="K78" s="103">
        <f>E78-I78</f>
        <v>0</v>
      </c>
    </row>
    <row r="79" spans="1:11">
      <c r="A79" s="112"/>
      <c r="B79" s="96"/>
      <c r="C79" s="97"/>
      <c r="D79" s="100"/>
      <c r="E79" s="100"/>
      <c r="F79" s="100"/>
      <c r="G79" s="108"/>
      <c r="H79" s="108"/>
      <c r="I79" s="99"/>
      <c r="J79" s="101"/>
      <c r="K79" s="101"/>
    </row>
    <row r="80" spans="1:11" ht="15.75" thickBot="1">
      <c r="A80" s="113" t="s">
        <v>89</v>
      </c>
      <c r="B80" s="114" t="s">
        <v>125</v>
      </c>
      <c r="C80" s="98" t="s">
        <v>219</v>
      </c>
      <c r="D80" s="99">
        <f>D13+D45+D51+D59+D64+D74+D76+D78</f>
        <v>1264547.23</v>
      </c>
      <c r="E80" s="99">
        <f>D80</f>
        <v>1264547.23</v>
      </c>
      <c r="F80" s="99">
        <f>F13+F45+F51+F59+F64+F76</f>
        <v>1047040.0500000002</v>
      </c>
      <c r="G80" s="110"/>
      <c r="H80" s="110"/>
      <c r="I80" s="99">
        <f>F80</f>
        <v>1047040.0500000002</v>
      </c>
      <c r="J80" s="103">
        <f>J13+J45+J51+J59+J64+J74+J76+J78</f>
        <v>218106.3</v>
      </c>
      <c r="K80" s="103">
        <f>E80-I80</f>
        <v>217507.17999999982</v>
      </c>
    </row>
    <row r="81" spans="1:11" ht="33.75">
      <c r="A81" s="115" t="s">
        <v>220</v>
      </c>
      <c r="B81" s="116" t="s">
        <v>274</v>
      </c>
      <c r="C81" s="117" t="s">
        <v>89</v>
      </c>
      <c r="D81" s="118"/>
      <c r="E81" s="118"/>
      <c r="F81" s="118"/>
      <c r="G81" s="119"/>
      <c r="H81" s="119"/>
      <c r="I81" s="118"/>
      <c r="J81" s="118"/>
      <c r="K81" s="118"/>
    </row>
    <row r="82" spans="1:11">
      <c r="A82" s="120"/>
      <c r="B82" s="121">
        <v>450</v>
      </c>
      <c r="C82" s="122" t="s">
        <v>221</v>
      </c>
      <c r="D82" s="123">
        <v>186776.23</v>
      </c>
      <c r="E82" s="123">
        <v>186776.23</v>
      </c>
      <c r="F82" s="123">
        <v>144498.43</v>
      </c>
      <c r="G82" s="123"/>
      <c r="H82" s="123">
        <f>F82</f>
        <v>144498.43</v>
      </c>
      <c r="I82" s="123"/>
      <c r="J82" s="123"/>
      <c r="K82" s="123"/>
    </row>
    <row r="83" spans="1:11">
      <c r="A83" s="120"/>
      <c r="B83" s="120"/>
      <c r="C83" s="120"/>
      <c r="D83" s="120"/>
      <c r="E83" s="120"/>
      <c r="F83" s="120"/>
      <c r="G83" s="120"/>
      <c r="H83" s="120"/>
      <c r="I83" s="120"/>
      <c r="J83" s="120"/>
      <c r="K83" s="120"/>
    </row>
    <row r="84" spans="1:11">
      <c r="B84" s="120"/>
      <c r="C84" s="120"/>
      <c r="D84" s="124"/>
      <c r="E84" s="120"/>
      <c r="F84" s="120"/>
      <c r="G84" s="120"/>
      <c r="H84" s="120"/>
      <c r="I84" s="120"/>
      <c r="J84" s="120"/>
      <c r="K84" s="120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topLeftCell="A10" workbookViewId="0">
      <selection activeCell="G18" sqref="G18"/>
    </sheetView>
  </sheetViews>
  <sheetFormatPr defaultRowHeight="15"/>
  <cols>
    <col min="1" max="1" width="18.5703125" style="175" customWidth="1"/>
    <col min="2" max="2" width="8" style="182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56"/>
      <c r="B2" s="157"/>
      <c r="C2" s="125"/>
      <c r="D2" s="125"/>
      <c r="E2" s="125"/>
      <c r="F2" s="125"/>
      <c r="G2" s="125"/>
      <c r="H2" s="125"/>
      <c r="I2" s="125"/>
    </row>
    <row r="3" spans="1:9">
      <c r="A3" s="203" t="s">
        <v>246</v>
      </c>
      <c r="B3" s="203"/>
      <c r="C3" s="203"/>
      <c r="D3" s="203"/>
      <c r="E3" s="203"/>
      <c r="F3" s="203"/>
      <c r="G3" s="203"/>
      <c r="H3" s="203"/>
      <c r="I3" s="203"/>
    </row>
    <row r="4" spans="1:9">
      <c r="A4" s="204" t="s">
        <v>247</v>
      </c>
      <c r="B4" s="207" t="s">
        <v>14</v>
      </c>
      <c r="C4" s="202" t="s">
        <v>222</v>
      </c>
      <c r="D4" s="202" t="s">
        <v>223</v>
      </c>
      <c r="E4" s="204" t="s">
        <v>224</v>
      </c>
      <c r="F4" s="204"/>
      <c r="G4" s="204"/>
      <c r="H4" s="204"/>
      <c r="I4" s="205" t="s">
        <v>17</v>
      </c>
    </row>
    <row r="5" spans="1:9">
      <c r="A5" s="206"/>
      <c r="B5" s="208"/>
      <c r="C5" s="202"/>
      <c r="D5" s="204"/>
      <c r="E5" s="202" t="s">
        <v>225</v>
      </c>
      <c r="F5" s="202" t="s">
        <v>226</v>
      </c>
      <c r="G5" s="202" t="s">
        <v>227</v>
      </c>
      <c r="H5" s="202" t="s">
        <v>21</v>
      </c>
      <c r="I5" s="205"/>
    </row>
    <row r="6" spans="1:9" ht="28.5" customHeight="1">
      <c r="A6" s="206"/>
      <c r="B6" s="208"/>
      <c r="C6" s="202"/>
      <c r="D6" s="204"/>
      <c r="E6" s="202"/>
      <c r="F6" s="202"/>
      <c r="G6" s="202"/>
      <c r="H6" s="202"/>
      <c r="I6" s="205"/>
    </row>
    <row r="7" spans="1:9">
      <c r="A7" s="126">
        <v>1</v>
      </c>
      <c r="B7" s="158" t="s">
        <v>248</v>
      </c>
      <c r="C7" s="126">
        <v>3</v>
      </c>
      <c r="D7" s="126">
        <v>4</v>
      </c>
      <c r="E7" s="126">
        <v>5</v>
      </c>
      <c r="F7" s="126">
        <v>6</v>
      </c>
      <c r="G7" s="126">
        <v>7</v>
      </c>
      <c r="H7" s="126">
        <v>8</v>
      </c>
      <c r="I7" s="127">
        <v>9</v>
      </c>
    </row>
    <row r="8" spans="1:9" ht="45.75">
      <c r="A8" s="159" t="s">
        <v>249</v>
      </c>
      <c r="B8" s="160" t="s">
        <v>250</v>
      </c>
      <c r="C8" s="128" t="s">
        <v>228</v>
      </c>
      <c r="D8" s="129">
        <f>D10</f>
        <v>186776.22999999998</v>
      </c>
      <c r="E8" s="129">
        <f>E10</f>
        <v>-783141.0199999999</v>
      </c>
      <c r="F8" s="129"/>
      <c r="G8" s="129"/>
      <c r="H8" s="129">
        <f>H10</f>
        <v>-783141.0199999999</v>
      </c>
      <c r="I8" s="130">
        <f>I10</f>
        <v>969917.24999999988</v>
      </c>
    </row>
    <row r="9" spans="1:9">
      <c r="A9" s="159" t="s">
        <v>251</v>
      </c>
      <c r="B9" s="161"/>
      <c r="C9" s="128"/>
      <c r="D9" s="129"/>
      <c r="E9" s="129"/>
      <c r="F9" s="129"/>
      <c r="G9" s="129"/>
      <c r="H9" s="129"/>
      <c r="I9" s="130"/>
    </row>
    <row r="10" spans="1:9" ht="54.75" customHeight="1">
      <c r="A10" s="159" t="s">
        <v>252</v>
      </c>
      <c r="B10" s="161" t="s">
        <v>253</v>
      </c>
      <c r="C10" s="128" t="s">
        <v>229</v>
      </c>
      <c r="D10" s="129">
        <f>D14</f>
        <v>186776.22999999998</v>
      </c>
      <c r="E10" s="129">
        <f>E14</f>
        <v>-783141.0199999999</v>
      </c>
      <c r="F10" s="129"/>
      <c r="G10" s="129"/>
      <c r="H10" s="129">
        <f>H14</f>
        <v>-783141.0199999999</v>
      </c>
      <c r="I10" s="130">
        <f>I14</f>
        <v>969917.24999999988</v>
      </c>
    </row>
    <row r="11" spans="1:9">
      <c r="A11" s="162" t="s">
        <v>254</v>
      </c>
      <c r="B11" s="163"/>
      <c r="C11" s="131"/>
      <c r="D11" s="132"/>
      <c r="E11" s="132"/>
      <c r="F11" s="132"/>
      <c r="G11" s="132"/>
      <c r="H11" s="133"/>
      <c r="I11" s="134">
        <f>D11-H11</f>
        <v>0</v>
      </c>
    </row>
    <row r="12" spans="1:9">
      <c r="A12" s="164" t="s">
        <v>255</v>
      </c>
      <c r="B12" s="163" t="s">
        <v>256</v>
      </c>
      <c r="C12" s="131"/>
      <c r="D12" s="95"/>
      <c r="E12" s="132"/>
      <c r="F12" s="132"/>
      <c r="G12" s="132"/>
      <c r="H12" s="133">
        <f>E12</f>
        <v>0</v>
      </c>
      <c r="I12" s="134"/>
    </row>
    <row r="13" spans="1:9">
      <c r="A13" s="164" t="s">
        <v>254</v>
      </c>
      <c r="B13" s="163"/>
      <c r="C13" s="131"/>
      <c r="D13" s="135"/>
      <c r="E13" s="132"/>
      <c r="F13" s="132"/>
      <c r="G13" s="132"/>
      <c r="H13" s="133"/>
      <c r="I13" s="134"/>
    </row>
    <row r="14" spans="1:9" ht="46.5" customHeight="1">
      <c r="A14" s="165" t="s">
        <v>257</v>
      </c>
      <c r="B14" s="163" t="s">
        <v>258</v>
      </c>
      <c r="C14" s="131" t="s">
        <v>230</v>
      </c>
      <c r="D14" s="135">
        <f>D22+D15</f>
        <v>186776.22999999998</v>
      </c>
      <c r="E14" s="132">
        <f>E15+E19</f>
        <v>-783141.0199999999</v>
      </c>
      <c r="F14" s="132"/>
      <c r="G14" s="132"/>
      <c r="H14" s="133">
        <f>E14</f>
        <v>-783141.0199999999</v>
      </c>
      <c r="I14" s="134">
        <f t="shared" ref="I14:I22" si="0">D14-H14</f>
        <v>969917.24999999988</v>
      </c>
    </row>
    <row r="15" spans="1:9" ht="23.25">
      <c r="A15" s="166" t="s">
        <v>259</v>
      </c>
      <c r="B15" s="163" t="s">
        <v>260</v>
      </c>
      <c r="C15" s="131" t="s">
        <v>231</v>
      </c>
      <c r="D15" s="132">
        <f t="shared" ref="D15:E17" si="1">D16</f>
        <v>-1077771</v>
      </c>
      <c r="E15" s="132">
        <f t="shared" si="1"/>
        <v>-887881.07</v>
      </c>
      <c r="F15" s="132"/>
      <c r="G15" s="132" t="s">
        <v>138</v>
      </c>
      <c r="H15" s="133">
        <f>E15</f>
        <v>-887881.07</v>
      </c>
      <c r="I15" s="134">
        <f t="shared" si="0"/>
        <v>-189889.93000000005</v>
      </c>
    </row>
    <row r="16" spans="1:9" ht="45" customHeight="1">
      <c r="A16" s="166" t="s">
        <v>261</v>
      </c>
      <c r="B16" s="163" t="s">
        <v>260</v>
      </c>
      <c r="C16" s="131" t="s">
        <v>232</v>
      </c>
      <c r="D16" s="132">
        <f t="shared" si="1"/>
        <v>-1077771</v>
      </c>
      <c r="E16" s="132">
        <f t="shared" si="1"/>
        <v>-887881.07</v>
      </c>
      <c r="F16" s="132"/>
      <c r="G16" s="132"/>
      <c r="H16" s="133">
        <f>E16</f>
        <v>-887881.07</v>
      </c>
      <c r="I16" s="134">
        <f t="shared" si="0"/>
        <v>-189889.93000000005</v>
      </c>
    </row>
    <row r="17" spans="1:9" ht="45.75" customHeight="1">
      <c r="A17" s="166" t="s">
        <v>262</v>
      </c>
      <c r="B17" s="163" t="s">
        <v>260</v>
      </c>
      <c r="C17" s="131" t="s">
        <v>233</v>
      </c>
      <c r="D17" s="132">
        <f t="shared" si="1"/>
        <v>-1077771</v>
      </c>
      <c r="E17" s="132">
        <f t="shared" si="1"/>
        <v>-887881.07</v>
      </c>
      <c r="F17" s="132"/>
      <c r="G17" s="132"/>
      <c r="H17" s="133">
        <f>E17</f>
        <v>-887881.07</v>
      </c>
      <c r="I17" s="134">
        <f t="shared" si="0"/>
        <v>-189889.93000000005</v>
      </c>
    </row>
    <row r="18" spans="1:9" ht="45.75">
      <c r="A18" s="166" t="s">
        <v>263</v>
      </c>
      <c r="B18" s="163" t="s">
        <v>260</v>
      </c>
      <c r="C18" s="131" t="s">
        <v>234</v>
      </c>
      <c r="D18" s="132">
        <v>-1077771</v>
      </c>
      <c r="E18" s="132">
        <v>-887881.07</v>
      </c>
      <c r="F18" s="132"/>
      <c r="G18" s="132"/>
      <c r="H18" s="133">
        <f>E18</f>
        <v>-887881.07</v>
      </c>
      <c r="I18" s="134">
        <f t="shared" si="0"/>
        <v>-189889.93000000005</v>
      </c>
    </row>
    <row r="19" spans="1:9" ht="23.25">
      <c r="A19" s="166" t="s">
        <v>264</v>
      </c>
      <c r="B19" s="163" t="s">
        <v>265</v>
      </c>
      <c r="C19" s="131" t="s">
        <v>235</v>
      </c>
      <c r="D19" s="132">
        <f t="shared" ref="D19:E21" si="2">D20</f>
        <v>1264547.23</v>
      </c>
      <c r="E19" s="132">
        <f t="shared" si="2"/>
        <v>104740.05</v>
      </c>
      <c r="F19" s="132"/>
      <c r="G19" s="132"/>
      <c r="H19" s="133">
        <f>E19+F19+G19</f>
        <v>104740.05</v>
      </c>
      <c r="I19" s="134">
        <f t="shared" si="0"/>
        <v>1159807.18</v>
      </c>
    </row>
    <row r="20" spans="1:9" ht="34.5">
      <c r="A20" s="166" t="s">
        <v>266</v>
      </c>
      <c r="B20" s="163" t="s">
        <v>265</v>
      </c>
      <c r="C20" s="131" t="s">
        <v>236</v>
      </c>
      <c r="D20" s="132">
        <f t="shared" si="2"/>
        <v>1264547.23</v>
      </c>
      <c r="E20" s="132">
        <f t="shared" si="2"/>
        <v>104740.05</v>
      </c>
      <c r="F20" s="132"/>
      <c r="G20" s="132"/>
      <c r="H20" s="133">
        <f>E20+F20+G20</f>
        <v>104740.05</v>
      </c>
      <c r="I20" s="134">
        <f t="shared" si="0"/>
        <v>1159807.18</v>
      </c>
    </row>
    <row r="21" spans="1:9" ht="34.5">
      <c r="A21" s="167" t="s">
        <v>267</v>
      </c>
      <c r="B21" s="163" t="s">
        <v>265</v>
      </c>
      <c r="C21" s="131" t="s">
        <v>237</v>
      </c>
      <c r="D21" s="132">
        <f t="shared" si="2"/>
        <v>1264547.23</v>
      </c>
      <c r="E21" s="132">
        <f t="shared" si="2"/>
        <v>104740.05</v>
      </c>
      <c r="F21" s="132"/>
      <c r="G21" s="132"/>
      <c r="H21" s="133">
        <f>E21+F21+G21</f>
        <v>104740.05</v>
      </c>
      <c r="I21" s="134">
        <f t="shared" si="0"/>
        <v>1159807.18</v>
      </c>
    </row>
    <row r="22" spans="1:9" ht="46.5" thickBot="1">
      <c r="A22" s="168" t="s">
        <v>268</v>
      </c>
      <c r="B22" s="169" t="s">
        <v>265</v>
      </c>
      <c r="C22" s="136" t="s">
        <v>238</v>
      </c>
      <c r="D22" s="137">
        <v>1264547.23</v>
      </c>
      <c r="E22" s="137">
        <v>104740.05</v>
      </c>
      <c r="F22" s="137"/>
      <c r="G22" s="137"/>
      <c r="H22" s="138">
        <f>E22+F22+G22</f>
        <v>104740.05</v>
      </c>
      <c r="I22" s="139">
        <f t="shared" si="0"/>
        <v>1159807.18</v>
      </c>
    </row>
    <row r="23" spans="1:9">
      <c r="A23" s="170" t="s">
        <v>89</v>
      </c>
      <c r="B23" s="171"/>
      <c r="C23" s="140" t="s">
        <v>89</v>
      </c>
      <c r="D23" s="141"/>
      <c r="E23" s="141"/>
      <c r="F23" s="141"/>
      <c r="G23" s="141"/>
      <c r="H23" s="141"/>
      <c r="I23" s="141"/>
    </row>
    <row r="24" spans="1:9">
      <c r="A24" s="146" t="s">
        <v>269</v>
      </c>
      <c r="B24" s="172"/>
      <c r="C24" s="142"/>
      <c r="D24" s="142" t="s">
        <v>239</v>
      </c>
      <c r="E24" s="143"/>
      <c r="F24" s="143"/>
      <c r="G24" s="143"/>
      <c r="H24" s="143" t="s">
        <v>240</v>
      </c>
      <c r="I24" s="144"/>
    </row>
    <row r="25" spans="1:9">
      <c r="A25" s="173" t="s">
        <v>270</v>
      </c>
      <c r="B25" s="174"/>
      <c r="C25" s="145"/>
      <c r="D25" s="146" t="s">
        <v>241</v>
      </c>
      <c r="E25" s="145"/>
      <c r="F25" s="145"/>
      <c r="G25" s="145"/>
      <c r="H25" s="145" t="s">
        <v>240</v>
      </c>
      <c r="I25" s="144"/>
    </row>
    <row r="26" spans="1:9">
      <c r="B26" s="176"/>
      <c r="C26" s="145"/>
      <c r="D26" s="145"/>
      <c r="E26" s="146" t="s">
        <v>242</v>
      </c>
      <c r="F26" s="147"/>
      <c r="G26" s="145"/>
      <c r="H26" s="145"/>
    </row>
    <row r="27" spans="1:9">
      <c r="A27" s="173" t="s">
        <v>271</v>
      </c>
      <c r="B27" s="177"/>
      <c r="C27" s="145"/>
      <c r="D27" s="145"/>
      <c r="E27" s="145"/>
      <c r="F27" s="145"/>
      <c r="G27" s="145"/>
      <c r="H27" s="145"/>
    </row>
    <row r="28" spans="1:9">
      <c r="A28" s="173" t="s">
        <v>272</v>
      </c>
      <c r="B28" s="177"/>
      <c r="C28" s="148"/>
      <c r="D28" s="148"/>
      <c r="E28" s="148"/>
      <c r="F28" s="148"/>
      <c r="G28" s="148"/>
      <c r="H28" s="145"/>
    </row>
    <row r="29" spans="1:9">
      <c r="A29" s="173"/>
      <c r="B29" s="178"/>
      <c r="C29" s="145" t="s">
        <v>243</v>
      </c>
      <c r="D29" s="147"/>
      <c r="E29" s="145"/>
      <c r="F29" s="145"/>
      <c r="G29" s="145"/>
      <c r="H29" s="149"/>
    </row>
    <row r="30" spans="1:9">
      <c r="A30" s="179"/>
      <c r="B30" s="176"/>
      <c r="C30" s="150" t="s">
        <v>244</v>
      </c>
      <c r="D30" s="145"/>
      <c r="E30" s="145"/>
      <c r="F30" s="145"/>
      <c r="G30" s="145"/>
      <c r="H30" s="151"/>
    </row>
    <row r="31" spans="1:9">
      <c r="B31" s="176"/>
      <c r="C31" s="150" t="s">
        <v>245</v>
      </c>
      <c r="D31" s="145"/>
      <c r="E31" s="145"/>
      <c r="F31" s="145"/>
      <c r="G31" s="145"/>
      <c r="H31" s="151"/>
    </row>
    <row r="32" spans="1:9">
      <c r="A32" s="146"/>
      <c r="B32" s="172"/>
      <c r="C32" s="152"/>
      <c r="D32" s="153"/>
      <c r="E32" s="153"/>
      <c r="F32" s="153"/>
      <c r="G32" s="153"/>
      <c r="H32" s="154"/>
    </row>
    <row r="33" spans="1:9">
      <c r="A33" s="180"/>
      <c r="B33" s="181"/>
      <c r="C33" s="155"/>
      <c r="D33" s="155"/>
      <c r="E33" s="155"/>
      <c r="F33" s="155"/>
      <c r="G33" s="155"/>
      <c r="H33" s="155"/>
      <c r="I33" s="155"/>
    </row>
  </sheetData>
  <mergeCells count="11">
    <mergeCell ref="B4:B6"/>
    <mergeCell ref="E5:E6"/>
    <mergeCell ref="F5:F6"/>
    <mergeCell ref="A3:I3"/>
    <mergeCell ref="C4:C6"/>
    <mergeCell ref="D4:D6"/>
    <mergeCell ref="E4:H4"/>
    <mergeCell ref="I4:I6"/>
    <mergeCell ref="G5:G6"/>
    <mergeCell ref="H5:H6"/>
    <mergeCell ref="A4:A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2017-11-10T06:21:17Z</dcterms:modified>
</cp:coreProperties>
</file>