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Table1!$4:$6</definedName>
    <definedName name="_xlnm.Print_Area" localSheetId="0">Table1!$A$1:$N$71</definedName>
  </definedNames>
  <calcPr calcId="114210" fullCalcOnLoad="1"/>
</workbook>
</file>

<file path=xl/calcChain.xml><?xml version="1.0" encoding="utf-8"?>
<calcChain xmlns="http://schemas.openxmlformats.org/spreadsheetml/2006/main">
  <c r="J67" i="1"/>
  <c r="O11"/>
  <c r="O8"/>
  <c r="O7"/>
  <c r="J63"/>
  <c r="J8"/>
  <c r="M11"/>
  <c r="K8"/>
  <c r="L8"/>
  <c r="M8"/>
  <c r="K7"/>
  <c r="L7"/>
  <c r="M7"/>
  <c r="J7"/>
  <c r="M16"/>
  <c r="K13"/>
  <c r="L13"/>
  <c r="M13"/>
  <c r="J13"/>
  <c r="J12"/>
  <c r="K12"/>
  <c r="L12"/>
  <c r="M12"/>
  <c r="L47"/>
  <c r="M47"/>
  <c r="K47"/>
  <c r="K17"/>
  <c r="L28"/>
  <c r="M28"/>
  <c r="L27"/>
  <c r="M27"/>
  <c r="K28"/>
  <c r="K27"/>
  <c r="L17"/>
  <c r="M17"/>
  <c r="M26"/>
  <c r="M21"/>
  <c r="M36"/>
  <c r="M71"/>
  <c r="M66"/>
  <c r="M61"/>
  <c r="M51"/>
  <c r="K46"/>
  <c r="L46"/>
  <c r="M46"/>
  <c r="J46"/>
  <c r="K41"/>
  <c r="L41"/>
  <c r="M41"/>
  <c r="J41"/>
  <c r="K26"/>
  <c r="L26"/>
  <c r="J26"/>
  <c r="J61"/>
  <c r="J47"/>
  <c r="J51"/>
  <c r="L71"/>
  <c r="K71"/>
  <c r="J71"/>
  <c r="L62"/>
  <c r="L66"/>
  <c r="K62"/>
  <c r="J66"/>
  <c r="L51"/>
  <c r="L56"/>
  <c r="J56"/>
  <c r="K51"/>
  <c r="L36"/>
  <c r="K36"/>
  <c r="J17"/>
  <c r="J27"/>
  <c r="J15"/>
  <c r="J10"/>
  <c r="J36"/>
  <c r="L21"/>
  <c r="K21"/>
  <c r="J21"/>
  <c r="L15"/>
  <c r="L16"/>
  <c r="K15"/>
  <c r="K10"/>
  <c r="L31"/>
  <c r="K31"/>
  <c r="J31"/>
  <c r="J16"/>
  <c r="K11"/>
  <c r="L10"/>
  <c r="K16"/>
  <c r="K66"/>
  <c r="J11"/>
  <c r="L11"/>
</calcChain>
</file>

<file path=xl/sharedStrings.xml><?xml version="1.0" encoding="utf-8"?>
<sst xmlns="http://schemas.openxmlformats.org/spreadsheetml/2006/main" count="153" uniqueCount="63">
  <si>
    <t/>
  </si>
  <si>
    <t>№ пп</t>
  </si>
  <si>
    <t>Подпрограмма, основное мероприятие(проект), направление расходов, мероприятие</t>
  </si>
  <si>
    <t>Ответственный исполнитель, соисполнитель</t>
  </si>
  <si>
    <t>Источник финансового обеспечения</t>
  </si>
  <si>
    <t>Код бюджетной классификации</t>
  </si>
  <si>
    <t>Объём средств на реализацию, рублей</t>
  </si>
  <si>
    <t>Связь основного мероприятия, проекта(программы) с целевыми показателями (индикаторами) (порядковые номера показателей (индикаторов))</t>
  </si>
  <si>
    <t>ОМ</t>
  </si>
  <si>
    <t>НР</t>
  </si>
  <si>
    <t>2019 год</t>
  </si>
  <si>
    <t>2020 год</t>
  </si>
  <si>
    <t>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</si>
  <si>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</si>
  <si>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</si>
  <si>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</si>
  <si>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</si>
  <si>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</si>
  <si>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</si>
  <si>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</si>
  <si>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</si>
  <si>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</si>
  <si>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</si>
  <si>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</si>
  <si>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средства местных бюджетов</t>
  </si>
  <si>
    <t>внебюджетные средства</t>
  </si>
  <si>
    <t>итого</t>
  </si>
  <si>
    <t>1.</t>
  </si>
  <si>
    <t>1.3.</t>
  </si>
  <si>
    <t>1.1.</t>
  </si>
  <si>
    <t>1.2.</t>
  </si>
  <si>
    <t>Администрация района</t>
  </si>
  <si>
    <t>2.</t>
  </si>
  <si>
    <t>Подпрограмма "Модернизация объектов коммунальной инфраструктуры "</t>
  </si>
  <si>
    <t xml:space="preserve">Подготовка ЖКХ к зиме, в том числе: </t>
  </si>
  <si>
    <t>Изготовление проектно-сметной документации на  капитальный ремонт или реконструкцию инженерных коммуникаций, в том числе  проведение согласований проектно-сметной документации, получение технических условий, проведение государственной экспертизы по объектам</t>
  </si>
  <si>
    <t>Проведение капитального ремонта или реконструкции объектов жилищно-коммунального хозяйства</t>
  </si>
  <si>
    <t>Приобретение оборудования для объектов жилищно-коммунального хозяйства</t>
  </si>
  <si>
    <t xml:space="preserve">План реализации подпрограммы "Модернизация объектов коммунальной инфраструктуры» 
муниципальной программы «Строительство и архитектура в Мглинском районе»
</t>
  </si>
  <si>
    <t>РБС</t>
  </si>
  <si>
    <t>ППМП</t>
  </si>
  <si>
    <t>средства местного бюджета</t>
  </si>
  <si>
    <t>поступления из областного бюджета</t>
  </si>
  <si>
    <t xml:space="preserve"> поступления  федерального бюджета</t>
  </si>
  <si>
    <t xml:space="preserve"> поступления из федерального бюджета</t>
  </si>
  <si>
    <t>поступления из федерального бюджета</t>
  </si>
  <si>
    <t>02</t>
  </si>
  <si>
    <t>МП</t>
  </si>
  <si>
    <t xml:space="preserve"> </t>
  </si>
  <si>
    <t>Изготовление проектно-сметной документации на  капитальный ремонт водопроводной сети по ул.Щорса в г.Мглине Брянской области</t>
  </si>
  <si>
    <t>Приобретение насосов ЭЦВ</t>
  </si>
  <si>
    <t xml:space="preserve">Приобретение техники для предприятий жилищно-коммунального хозяйства, в том числе: </t>
  </si>
  <si>
    <t>Капитальный ремонт водопроводной сети по ул.Калинина и ул.М. Горького в г.Мглине Брянской области</t>
  </si>
  <si>
    <t>Приобретение станции погружных насосов</t>
  </si>
  <si>
    <t>Приобретение вакуумной машины для  МУП "Мглинский районный водоканал"</t>
  </si>
  <si>
    <t>2022 год</t>
  </si>
  <si>
    <t>Капитальный ремонт водопроводной сети по ул.Восточная в г.Мглине Брянской области</t>
  </si>
  <si>
    <t>S3450</t>
  </si>
  <si>
    <t>Капитальный ремонт водопроводной сети по ул. Согласия в г.Мглине Брянской области</t>
  </si>
  <si>
    <t>901</t>
  </si>
  <si>
    <t>41</t>
  </si>
  <si>
    <t>S3430</t>
  </si>
  <si>
    <t xml:space="preserve">Приложение №2 к  постановлению администрации                                                       Мглинского района                                                                                                                          от                                          №                                                              Приложение 1 к подпрограмме "Модернизация объектов коммунальной инфраструктуры» муниципальной программы «Строительство и архитектура в Мглинском районе»
</t>
  </si>
</sst>
</file>

<file path=xl/styles.xml><?xml version="1.0" encoding="utf-8"?>
<styleSheet xmlns="http://schemas.openxmlformats.org/spreadsheetml/2006/main">
  <fonts count="9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8"/>
      <name val="Times New Roman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66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4" fontId="7" fillId="0" borderId="3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4" fontId="0" fillId="0" borderId="0" xfId="0" applyNumberFormat="1" applyFont="1" applyFill="1" applyAlignment="1">
      <alignment vertical="top" wrapText="1"/>
    </xf>
    <xf numFmtId="0" fontId="5" fillId="0" borderId="3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vertical="top" wrapText="1"/>
    </xf>
    <xf numFmtId="0" fontId="8" fillId="0" borderId="7" xfId="0" applyFont="1" applyFill="1" applyBorder="1" applyAlignment="1">
      <alignment vertical="top" wrapText="1"/>
    </xf>
    <xf numFmtId="0" fontId="8" fillId="0" borderId="8" xfId="0" applyFont="1" applyFill="1" applyBorder="1" applyAlignment="1">
      <alignment vertical="top" wrapText="1"/>
    </xf>
    <xf numFmtId="0" fontId="7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 wrapText="1"/>
    </xf>
    <xf numFmtId="0" fontId="7" fillId="0" borderId="17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7" fillId="0" borderId="15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17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5" fillId="0" borderId="7" xfId="0" applyFont="1" applyFill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2" fontId="3" fillId="0" borderId="6" xfId="0" applyNumberFormat="1" applyFont="1" applyFill="1" applyBorder="1" applyAlignment="1">
      <alignment horizontal="left" vertical="top" wrapText="1"/>
    </xf>
    <xf numFmtId="2" fontId="3" fillId="0" borderId="7" xfId="0" applyNumberFormat="1" applyFont="1" applyFill="1" applyBorder="1" applyAlignment="1">
      <alignment horizontal="left" vertical="top" wrapText="1"/>
    </xf>
    <xf numFmtId="2" fontId="3" fillId="0" borderId="8" xfId="0" applyNumberFormat="1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left" vertical="top" wrapText="1"/>
    </xf>
    <xf numFmtId="2" fontId="3" fillId="0" borderId="6" xfId="0" applyNumberFormat="1" applyFont="1" applyFill="1" applyBorder="1" applyAlignment="1">
      <alignment horizontal="center" vertical="top" wrapText="1"/>
    </xf>
    <xf numFmtId="2" fontId="3" fillId="0" borderId="7" xfId="0" applyNumberFormat="1" applyFont="1" applyFill="1" applyBorder="1" applyAlignment="1">
      <alignment horizontal="center" vertical="top" wrapText="1"/>
    </xf>
    <xf numFmtId="2" fontId="3" fillId="0" borderId="8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1"/>
  <sheetViews>
    <sheetView tabSelected="1" view="pageBreakPreview" topLeftCell="A49" zoomScale="75" workbookViewId="0">
      <selection activeCell="B52" sqref="B52:B56"/>
    </sheetView>
  </sheetViews>
  <sheetFormatPr defaultRowHeight="15.75"/>
  <cols>
    <col min="1" max="1" width="9.1640625" style="1" customWidth="1"/>
    <col min="2" max="2" width="40.33203125" style="1" customWidth="1"/>
    <col min="3" max="3" width="20.6640625" style="1" customWidth="1"/>
    <col min="4" max="4" width="19.1640625" style="1" customWidth="1"/>
    <col min="5" max="5" width="8.6640625" style="1" customWidth="1"/>
    <col min="6" max="6" width="6.5" style="1" customWidth="1"/>
    <col min="7" max="7" width="7" style="1" customWidth="1"/>
    <col min="8" max="8" width="7.5" style="1" customWidth="1"/>
    <col min="9" max="9" width="11.33203125" style="1" customWidth="1"/>
    <col min="10" max="10" width="18.83203125" style="1" customWidth="1"/>
    <col min="11" max="11" width="20.1640625" style="1" customWidth="1"/>
    <col min="12" max="13" width="19.1640625" style="1" customWidth="1"/>
    <col min="14" max="14" width="20.83203125" style="1" customWidth="1"/>
    <col min="15" max="15" width="13.5" bestFit="1" customWidth="1"/>
  </cols>
  <sheetData>
    <row r="1" spans="1:15" ht="134.25" customHeight="1">
      <c r="K1" s="37" t="s">
        <v>62</v>
      </c>
      <c r="L1" s="37"/>
      <c r="M1" s="37"/>
      <c r="N1" s="37"/>
    </row>
    <row r="2" spans="1:15" ht="45.75" customHeight="1">
      <c r="A2" s="39" t="s">
        <v>38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spans="1:15">
      <c r="A3" s="1" t="s">
        <v>0</v>
      </c>
    </row>
    <row r="4" spans="1:15" ht="53.1" customHeight="1">
      <c r="A4" s="38" t="s">
        <v>1</v>
      </c>
      <c r="B4" s="38" t="s">
        <v>2</v>
      </c>
      <c r="C4" s="38" t="s">
        <v>3</v>
      </c>
      <c r="D4" s="38" t="s">
        <v>4</v>
      </c>
      <c r="E4" s="38" t="s">
        <v>5</v>
      </c>
      <c r="F4" s="38"/>
      <c r="G4" s="38"/>
      <c r="H4" s="38"/>
      <c r="I4" s="38"/>
      <c r="J4" s="40" t="s">
        <v>6</v>
      </c>
      <c r="K4" s="41"/>
      <c r="L4" s="41"/>
      <c r="M4" s="42"/>
      <c r="N4" s="38" t="s">
        <v>7</v>
      </c>
    </row>
    <row r="5" spans="1:15" ht="126" customHeight="1">
      <c r="A5" s="38" t="s">
        <v>0</v>
      </c>
      <c r="B5" s="38" t="s">
        <v>0</v>
      </c>
      <c r="C5" s="38" t="s">
        <v>0</v>
      </c>
      <c r="D5" s="38" t="s">
        <v>0</v>
      </c>
      <c r="E5" s="2" t="s">
        <v>39</v>
      </c>
      <c r="F5" s="2" t="s">
        <v>47</v>
      </c>
      <c r="G5" s="2" t="s">
        <v>40</v>
      </c>
      <c r="H5" s="2" t="s">
        <v>8</v>
      </c>
      <c r="I5" s="2" t="s">
        <v>9</v>
      </c>
      <c r="J5" s="2" t="s">
        <v>10</v>
      </c>
      <c r="K5" s="2" t="s">
        <v>11</v>
      </c>
      <c r="L5" s="2" t="s">
        <v>12</v>
      </c>
      <c r="M5" s="2" t="s">
        <v>55</v>
      </c>
      <c r="N5" s="38" t="s">
        <v>0</v>
      </c>
    </row>
    <row r="6" spans="1:15" ht="22.7" customHeight="1">
      <c r="A6" s="3" t="s">
        <v>13</v>
      </c>
      <c r="B6" s="3" t="s">
        <v>14</v>
      </c>
      <c r="C6" s="3" t="s">
        <v>15</v>
      </c>
      <c r="D6" s="3" t="s">
        <v>16</v>
      </c>
      <c r="E6" s="3" t="s">
        <v>17</v>
      </c>
      <c r="F6" s="3" t="s">
        <v>18</v>
      </c>
      <c r="G6" s="3" t="s">
        <v>19</v>
      </c>
      <c r="H6" s="3" t="s">
        <v>20</v>
      </c>
      <c r="I6" s="3" t="s">
        <v>21</v>
      </c>
      <c r="J6" s="3">
        <v>10</v>
      </c>
      <c r="K6" s="3" t="s">
        <v>22</v>
      </c>
      <c r="L6" s="3" t="s">
        <v>23</v>
      </c>
      <c r="M6" s="6">
        <v>13</v>
      </c>
      <c r="N6" s="6">
        <v>14</v>
      </c>
    </row>
    <row r="7" spans="1:15" ht="48" customHeight="1">
      <c r="A7" s="43"/>
      <c r="B7" s="48" t="s">
        <v>33</v>
      </c>
      <c r="C7" s="15" t="s">
        <v>31</v>
      </c>
      <c r="D7" s="4" t="s">
        <v>41</v>
      </c>
      <c r="E7" s="8" t="s">
        <v>48</v>
      </c>
      <c r="F7" s="9"/>
      <c r="G7" s="8"/>
      <c r="H7" s="8"/>
      <c r="I7" s="8"/>
      <c r="J7" s="7">
        <f t="shared" ref="J7:M8" si="0">J12+J62</f>
        <v>926174.13</v>
      </c>
      <c r="K7" s="7">
        <f t="shared" si="0"/>
        <v>215790</v>
      </c>
      <c r="L7" s="7">
        <f t="shared" si="0"/>
        <v>226316</v>
      </c>
      <c r="M7" s="7">
        <f t="shared" si="0"/>
        <v>200000</v>
      </c>
      <c r="N7" s="20">
        <v>4</v>
      </c>
      <c r="O7" s="14">
        <f>J7+K7+L7+M7</f>
        <v>1568280.13</v>
      </c>
    </row>
    <row r="8" spans="1:15" ht="54.75" customHeight="1">
      <c r="A8" s="44"/>
      <c r="B8" s="49"/>
      <c r="C8" s="15"/>
      <c r="D8" s="4" t="s">
        <v>42</v>
      </c>
      <c r="E8" s="8"/>
      <c r="F8" s="8"/>
      <c r="G8" s="8"/>
      <c r="H8" s="8"/>
      <c r="I8" s="8"/>
      <c r="J8" s="7">
        <f t="shared" si="0"/>
        <v>1997058.34</v>
      </c>
      <c r="K8" s="7">
        <f t="shared" si="0"/>
        <v>300000</v>
      </c>
      <c r="L8" s="7">
        <f t="shared" si="0"/>
        <v>500000</v>
      </c>
      <c r="M8" s="7">
        <f t="shared" si="0"/>
        <v>0</v>
      </c>
      <c r="N8" s="20"/>
      <c r="O8" s="14">
        <f>J8+K8+L8+M8</f>
        <v>2797058.34</v>
      </c>
    </row>
    <row r="9" spans="1:15" ht="53.25" customHeight="1">
      <c r="A9" s="44"/>
      <c r="B9" s="50"/>
      <c r="C9" s="15"/>
      <c r="D9" s="4" t="s">
        <v>45</v>
      </c>
      <c r="E9" s="8"/>
      <c r="F9" s="9"/>
      <c r="G9" s="8"/>
      <c r="H9" s="8"/>
      <c r="I9" s="10"/>
      <c r="J9" s="7">
        <v>0</v>
      </c>
      <c r="K9" s="7">
        <v>0</v>
      </c>
      <c r="L9" s="7">
        <v>0</v>
      </c>
      <c r="M9" s="7">
        <v>0</v>
      </c>
      <c r="N9" s="20"/>
    </row>
    <row r="10" spans="1:15" ht="36" customHeight="1">
      <c r="A10" s="44"/>
      <c r="B10" s="50"/>
      <c r="C10" s="15"/>
      <c r="D10" s="4" t="s">
        <v>25</v>
      </c>
      <c r="E10" s="8"/>
      <c r="F10" s="8"/>
      <c r="G10" s="8"/>
      <c r="H10" s="8"/>
      <c r="I10" s="8"/>
      <c r="J10" s="7">
        <f>J15+J15</f>
        <v>0</v>
      </c>
      <c r="K10" s="7">
        <f>K15+K15</f>
        <v>0</v>
      </c>
      <c r="L10" s="7">
        <f>L15+L15</f>
        <v>0</v>
      </c>
      <c r="M10" s="7">
        <v>0</v>
      </c>
      <c r="N10" s="20"/>
    </row>
    <row r="11" spans="1:15" ht="22.7" customHeight="1">
      <c r="A11" s="45"/>
      <c r="B11" s="51"/>
      <c r="C11" s="15"/>
      <c r="D11" s="5" t="s">
        <v>26</v>
      </c>
      <c r="E11" s="11"/>
      <c r="F11" s="11"/>
      <c r="G11" s="11"/>
      <c r="H11" s="11"/>
      <c r="I11" s="11"/>
      <c r="J11" s="7">
        <f>SUM(J7+J8+J9+J10)</f>
        <v>2923232.47</v>
      </c>
      <c r="K11" s="7">
        <f>SUM(K7:K10)</f>
        <v>515790</v>
      </c>
      <c r="L11" s="7">
        <f>SUM(L7:L10)</f>
        <v>726316</v>
      </c>
      <c r="M11" s="7">
        <f>SUM(M7:M10)</f>
        <v>200000</v>
      </c>
      <c r="N11" s="20"/>
      <c r="O11" s="14">
        <f>O7+O8</f>
        <v>4365338.47</v>
      </c>
    </row>
    <row r="12" spans="1:15" ht="48" customHeight="1">
      <c r="A12" s="43" t="s">
        <v>27</v>
      </c>
      <c r="B12" s="47" t="s">
        <v>34</v>
      </c>
      <c r="C12" s="19" t="s">
        <v>31</v>
      </c>
      <c r="D12" s="4" t="s">
        <v>41</v>
      </c>
      <c r="E12" s="8">
        <v>901</v>
      </c>
      <c r="F12" s="9" t="s">
        <v>46</v>
      </c>
      <c r="G12" s="8">
        <v>4</v>
      </c>
      <c r="H12" s="8">
        <v>41</v>
      </c>
      <c r="I12" s="8">
        <v>81740</v>
      </c>
      <c r="J12" s="7">
        <f t="shared" ref="J12:M13" si="1">J17+J27+J47</f>
        <v>830000</v>
      </c>
      <c r="K12" s="7">
        <f t="shared" si="1"/>
        <v>215790</v>
      </c>
      <c r="L12" s="7">
        <f t="shared" si="1"/>
        <v>226316</v>
      </c>
      <c r="M12" s="7">
        <f t="shared" si="1"/>
        <v>200000</v>
      </c>
      <c r="N12" s="16">
        <v>4</v>
      </c>
    </row>
    <row r="13" spans="1:15" ht="54.75" customHeight="1">
      <c r="A13" s="44" t="s">
        <v>0</v>
      </c>
      <c r="B13" s="26"/>
      <c r="C13" s="19"/>
      <c r="D13" s="4" t="s">
        <v>42</v>
      </c>
      <c r="E13" s="8"/>
      <c r="F13" s="8"/>
      <c r="G13" s="8"/>
      <c r="H13" s="8"/>
      <c r="I13" s="8"/>
      <c r="J13" s="7">
        <f t="shared" si="1"/>
        <v>0</v>
      </c>
      <c r="K13" s="7">
        <f t="shared" si="1"/>
        <v>300000</v>
      </c>
      <c r="L13" s="7">
        <f t="shared" si="1"/>
        <v>500000</v>
      </c>
      <c r="M13" s="7">
        <f t="shared" si="1"/>
        <v>0</v>
      </c>
      <c r="N13" s="17"/>
    </row>
    <row r="14" spans="1:15" ht="53.25" customHeight="1">
      <c r="A14" s="44" t="s">
        <v>0</v>
      </c>
      <c r="B14" s="26"/>
      <c r="C14" s="19"/>
      <c r="D14" s="4" t="s">
        <v>44</v>
      </c>
      <c r="E14" s="8"/>
      <c r="F14" s="9"/>
      <c r="G14" s="8"/>
      <c r="H14" s="8"/>
      <c r="I14" s="10"/>
      <c r="J14" s="7">
        <v>0</v>
      </c>
      <c r="K14" s="7">
        <v>0</v>
      </c>
      <c r="L14" s="7">
        <v>0</v>
      </c>
      <c r="M14" s="7">
        <v>0</v>
      </c>
      <c r="N14" s="17"/>
    </row>
    <row r="15" spans="1:15" ht="36" customHeight="1">
      <c r="A15" s="44" t="s">
        <v>0</v>
      </c>
      <c r="B15" s="26"/>
      <c r="C15" s="19"/>
      <c r="D15" s="4" t="s">
        <v>25</v>
      </c>
      <c r="E15" s="8"/>
      <c r="F15" s="8"/>
      <c r="G15" s="8"/>
      <c r="H15" s="8"/>
      <c r="I15" s="8"/>
      <c r="J15" s="7">
        <f>J20+J30+J50</f>
        <v>0</v>
      </c>
      <c r="K15" s="7">
        <f>K20+K30+K50</f>
        <v>0</v>
      </c>
      <c r="L15" s="7">
        <f>L20+L30+L50</f>
        <v>0</v>
      </c>
      <c r="M15" s="7">
        <v>0</v>
      </c>
      <c r="N15" s="17"/>
    </row>
    <row r="16" spans="1:15" ht="30" customHeight="1">
      <c r="A16" s="45" t="s">
        <v>0</v>
      </c>
      <c r="B16" s="27"/>
      <c r="C16" s="19"/>
      <c r="D16" s="5" t="s">
        <v>26</v>
      </c>
      <c r="E16" s="11"/>
      <c r="F16" s="11"/>
      <c r="G16" s="11"/>
      <c r="H16" s="11"/>
      <c r="I16" s="11"/>
      <c r="J16" s="7">
        <f>SUM(J12:J15)</f>
        <v>830000</v>
      </c>
      <c r="K16" s="7">
        <f>SUM(K12:K15)</f>
        <v>515790</v>
      </c>
      <c r="L16" s="7">
        <f>SUM(L12:L15)</f>
        <v>726316</v>
      </c>
      <c r="M16" s="7">
        <f>SUM(M12:M15)</f>
        <v>200000</v>
      </c>
      <c r="N16" s="18"/>
    </row>
    <row r="17" spans="1:14" ht="48" customHeight="1">
      <c r="A17" s="43" t="s">
        <v>29</v>
      </c>
      <c r="B17" s="47" t="s">
        <v>35</v>
      </c>
      <c r="C17" s="21" t="s">
        <v>31</v>
      </c>
      <c r="D17" s="4" t="s">
        <v>24</v>
      </c>
      <c r="E17" s="8">
        <v>901</v>
      </c>
      <c r="F17" s="9" t="s">
        <v>46</v>
      </c>
      <c r="G17" s="8">
        <v>4</v>
      </c>
      <c r="H17" s="8">
        <v>41</v>
      </c>
      <c r="I17" s="8">
        <v>81740</v>
      </c>
      <c r="J17" s="7">
        <f>SUM(J22)</f>
        <v>50000</v>
      </c>
      <c r="K17" s="7">
        <f>K22</f>
        <v>0</v>
      </c>
      <c r="L17" s="7">
        <f>SUM(L22)</f>
        <v>0</v>
      </c>
      <c r="M17" s="7">
        <f>SUM(M22)</f>
        <v>0</v>
      </c>
      <c r="N17" s="24">
        <v>4</v>
      </c>
    </row>
    <row r="18" spans="1:14" ht="53.25" customHeight="1">
      <c r="A18" s="44" t="s">
        <v>0</v>
      </c>
      <c r="B18" s="26"/>
      <c r="C18" s="22"/>
      <c r="D18" s="4" t="s">
        <v>42</v>
      </c>
      <c r="E18" s="8"/>
      <c r="F18" s="8"/>
      <c r="G18" s="8"/>
      <c r="H18" s="8"/>
      <c r="I18" s="8"/>
      <c r="J18" s="7">
        <v>0</v>
      </c>
      <c r="K18" s="7">
        <v>0</v>
      </c>
      <c r="L18" s="7">
        <v>0</v>
      </c>
      <c r="M18" s="7">
        <v>0</v>
      </c>
      <c r="N18" s="24"/>
    </row>
    <row r="19" spans="1:14" ht="49.5" customHeight="1">
      <c r="A19" s="44" t="s">
        <v>0</v>
      </c>
      <c r="B19" s="26"/>
      <c r="C19" s="22"/>
      <c r="D19" s="4" t="s">
        <v>43</v>
      </c>
      <c r="E19" s="8"/>
      <c r="F19" s="9"/>
      <c r="G19" s="8"/>
      <c r="H19" s="8"/>
      <c r="I19" s="10"/>
      <c r="J19" s="7">
        <v>0</v>
      </c>
      <c r="K19" s="7">
        <v>0</v>
      </c>
      <c r="L19" s="7">
        <v>0</v>
      </c>
      <c r="M19" s="7">
        <v>0</v>
      </c>
      <c r="N19" s="24"/>
    </row>
    <row r="20" spans="1:14" ht="40.5" customHeight="1">
      <c r="A20" s="44" t="s">
        <v>0</v>
      </c>
      <c r="B20" s="26"/>
      <c r="C20" s="22"/>
      <c r="D20" s="4" t="s">
        <v>25</v>
      </c>
      <c r="E20" s="8"/>
      <c r="F20" s="8"/>
      <c r="G20" s="8"/>
      <c r="H20" s="8"/>
      <c r="I20" s="8"/>
      <c r="J20" s="7">
        <v>0</v>
      </c>
      <c r="K20" s="7">
        <v>0</v>
      </c>
      <c r="L20" s="7">
        <v>0</v>
      </c>
      <c r="M20" s="7">
        <v>0</v>
      </c>
      <c r="N20" s="24"/>
    </row>
    <row r="21" spans="1:14" ht="14.45" customHeight="1">
      <c r="A21" s="45" t="s">
        <v>0</v>
      </c>
      <c r="B21" s="27"/>
      <c r="C21" s="23"/>
      <c r="D21" s="5" t="s">
        <v>26</v>
      </c>
      <c r="E21" s="11"/>
      <c r="F21" s="11"/>
      <c r="G21" s="11"/>
      <c r="H21" s="11"/>
      <c r="I21" s="11"/>
      <c r="J21" s="7">
        <f>SUM(J17:J20)</f>
        <v>50000</v>
      </c>
      <c r="K21" s="7">
        <f>SUM(K17:K20)</f>
        <v>0</v>
      </c>
      <c r="L21" s="7">
        <f>SUM(L17:L20)</f>
        <v>0</v>
      </c>
      <c r="M21" s="7">
        <f>SUM(M17:M20)</f>
        <v>0</v>
      </c>
      <c r="N21" s="24"/>
    </row>
    <row r="22" spans="1:14" ht="48" customHeight="1">
      <c r="A22" s="12"/>
      <c r="B22" s="56" t="s">
        <v>49</v>
      </c>
      <c r="C22" s="21" t="s">
        <v>31</v>
      </c>
      <c r="D22" s="4" t="s">
        <v>24</v>
      </c>
      <c r="E22" s="11"/>
      <c r="F22" s="11"/>
      <c r="G22" s="11"/>
      <c r="H22" s="11"/>
      <c r="I22" s="11"/>
      <c r="J22" s="7">
        <v>50000</v>
      </c>
      <c r="K22" s="7">
        <v>0</v>
      </c>
      <c r="L22" s="7">
        <v>0</v>
      </c>
      <c r="M22" s="7">
        <v>0</v>
      </c>
      <c r="N22" s="16">
        <v>4</v>
      </c>
    </row>
    <row r="23" spans="1:14" ht="45.75" customHeight="1">
      <c r="A23" s="12"/>
      <c r="B23" s="57"/>
      <c r="C23" s="22"/>
      <c r="D23" s="4" t="s">
        <v>42</v>
      </c>
      <c r="E23" s="11"/>
      <c r="F23" s="11"/>
      <c r="G23" s="11"/>
      <c r="H23" s="11"/>
      <c r="I23" s="11"/>
      <c r="J23" s="7">
        <v>0</v>
      </c>
      <c r="K23" s="7">
        <v>0</v>
      </c>
      <c r="L23" s="7">
        <v>0</v>
      </c>
      <c r="M23" s="7">
        <v>0</v>
      </c>
      <c r="N23" s="17"/>
    </row>
    <row r="24" spans="1:14" ht="46.5" customHeight="1">
      <c r="A24" s="55"/>
      <c r="B24" s="57"/>
      <c r="C24" s="22"/>
      <c r="D24" s="4" t="s">
        <v>43</v>
      </c>
      <c r="E24" s="11"/>
      <c r="F24" s="11"/>
      <c r="G24" s="11"/>
      <c r="H24" s="11"/>
      <c r="I24" s="11"/>
      <c r="J24" s="7">
        <v>0</v>
      </c>
      <c r="K24" s="7">
        <v>0</v>
      </c>
      <c r="L24" s="7">
        <v>0</v>
      </c>
      <c r="M24" s="7">
        <v>0</v>
      </c>
      <c r="N24" s="17"/>
    </row>
    <row r="25" spans="1:14" ht="33.75" customHeight="1">
      <c r="A25" s="55"/>
      <c r="B25" s="57"/>
      <c r="C25" s="22"/>
      <c r="D25" s="4" t="s">
        <v>25</v>
      </c>
      <c r="E25" s="11"/>
      <c r="F25" s="11"/>
      <c r="G25" s="11"/>
      <c r="H25" s="11"/>
      <c r="I25" s="11"/>
      <c r="J25" s="7">
        <v>0</v>
      </c>
      <c r="K25" s="7">
        <v>0</v>
      </c>
      <c r="L25" s="7">
        <v>0</v>
      </c>
      <c r="M25" s="7">
        <v>0</v>
      </c>
      <c r="N25" s="17"/>
    </row>
    <row r="26" spans="1:14" ht="19.5" customHeight="1">
      <c r="A26" s="55"/>
      <c r="B26" s="57"/>
      <c r="C26" s="23"/>
      <c r="D26" s="5" t="s">
        <v>26</v>
      </c>
      <c r="E26" s="11"/>
      <c r="F26" s="11"/>
      <c r="G26" s="11"/>
      <c r="H26" s="11"/>
      <c r="I26" s="11"/>
      <c r="J26" s="7">
        <f>SUM(J22:J25)</f>
        <v>50000</v>
      </c>
      <c r="K26" s="7">
        <f>SUM(K22:K25)</f>
        <v>0</v>
      </c>
      <c r="L26" s="7">
        <f>SUM(L22:L25)</f>
        <v>0</v>
      </c>
      <c r="M26" s="7">
        <f>SUM(M22:M25)</f>
        <v>0</v>
      </c>
      <c r="N26" s="18"/>
    </row>
    <row r="27" spans="1:14" ht="47.25" customHeight="1">
      <c r="A27" s="43" t="s">
        <v>30</v>
      </c>
      <c r="B27" s="47" t="s">
        <v>36</v>
      </c>
      <c r="C27" s="21" t="s">
        <v>31</v>
      </c>
      <c r="D27" s="4" t="s">
        <v>41</v>
      </c>
      <c r="E27" s="8">
        <v>901</v>
      </c>
      <c r="F27" s="9" t="s">
        <v>46</v>
      </c>
      <c r="G27" s="8">
        <v>4</v>
      </c>
      <c r="H27" s="8">
        <v>41</v>
      </c>
      <c r="I27" s="8">
        <v>81740</v>
      </c>
      <c r="J27" s="7">
        <f>SUM(J32)</f>
        <v>450000</v>
      </c>
      <c r="K27" s="7">
        <f>K32+K37+K42</f>
        <v>15790</v>
      </c>
      <c r="L27" s="7">
        <f>L32+L37+L42</f>
        <v>26316</v>
      </c>
      <c r="M27" s="7">
        <f>M32+M37+M42</f>
        <v>0</v>
      </c>
      <c r="N27" s="31">
        <v>4</v>
      </c>
    </row>
    <row r="28" spans="1:14" ht="47.25">
      <c r="A28" s="44" t="s">
        <v>0</v>
      </c>
      <c r="B28" s="26"/>
      <c r="C28" s="22"/>
      <c r="D28" s="4" t="s">
        <v>42</v>
      </c>
      <c r="E28" s="8"/>
      <c r="F28" s="8"/>
      <c r="G28" s="8"/>
      <c r="H28" s="8"/>
      <c r="I28" s="8"/>
      <c r="J28" s="7">
        <v>0</v>
      </c>
      <c r="K28" s="7">
        <f>K32+K38+K43</f>
        <v>300000</v>
      </c>
      <c r="L28" s="7">
        <f>L32+L38+L43</f>
        <v>500000</v>
      </c>
      <c r="M28" s="7">
        <f>M32+M38+M43</f>
        <v>0</v>
      </c>
      <c r="N28" s="32"/>
    </row>
    <row r="29" spans="1:14" ht="47.25">
      <c r="A29" s="44" t="s">
        <v>0</v>
      </c>
      <c r="B29" s="26"/>
      <c r="C29" s="22"/>
      <c r="D29" s="4" t="s">
        <v>45</v>
      </c>
      <c r="E29" s="8"/>
      <c r="F29" s="9"/>
      <c r="G29" s="8"/>
      <c r="H29" s="8"/>
      <c r="I29" s="10"/>
      <c r="J29" s="7">
        <v>0</v>
      </c>
      <c r="K29" s="7">
        <v>0</v>
      </c>
      <c r="L29" s="7">
        <v>0</v>
      </c>
      <c r="M29" s="7">
        <v>0</v>
      </c>
      <c r="N29" s="32"/>
    </row>
    <row r="30" spans="1:14" ht="31.5">
      <c r="A30" s="44" t="s">
        <v>0</v>
      </c>
      <c r="B30" s="26"/>
      <c r="C30" s="22"/>
      <c r="D30" s="4" t="s">
        <v>25</v>
      </c>
      <c r="E30" s="8"/>
      <c r="F30" s="8"/>
      <c r="G30" s="8"/>
      <c r="H30" s="8"/>
      <c r="I30" s="8"/>
      <c r="J30" s="7">
        <v>0</v>
      </c>
      <c r="K30" s="7">
        <v>0</v>
      </c>
      <c r="L30" s="7">
        <v>0</v>
      </c>
      <c r="M30" s="7">
        <v>0</v>
      </c>
      <c r="N30" s="32"/>
    </row>
    <row r="31" spans="1:14">
      <c r="A31" s="46" t="s">
        <v>0</v>
      </c>
      <c r="B31" s="27"/>
      <c r="C31" s="23"/>
      <c r="D31" s="5" t="s">
        <v>26</v>
      </c>
      <c r="E31" s="11"/>
      <c r="F31" s="11"/>
      <c r="G31" s="11"/>
      <c r="H31" s="11"/>
      <c r="I31" s="11"/>
      <c r="J31" s="7">
        <f>J27+J28+J29+J30</f>
        <v>450000</v>
      </c>
      <c r="K31" s="7">
        <f>K27+K28+K29+K30</f>
        <v>315790</v>
      </c>
      <c r="L31" s="7">
        <f>L27+L28+L29+L30</f>
        <v>526316</v>
      </c>
      <c r="M31" s="7">
        <v>0</v>
      </c>
      <c r="N31" s="33"/>
    </row>
    <row r="32" spans="1:14" ht="47.25">
      <c r="A32" s="13"/>
      <c r="B32" s="25" t="s">
        <v>52</v>
      </c>
      <c r="C32" s="28"/>
      <c r="D32" s="4" t="s">
        <v>41</v>
      </c>
      <c r="E32" s="11"/>
      <c r="F32" s="11"/>
      <c r="G32" s="11"/>
      <c r="H32" s="11"/>
      <c r="I32" s="11"/>
      <c r="J32" s="7">
        <v>450000</v>
      </c>
      <c r="K32" s="7">
        <v>0</v>
      </c>
      <c r="L32" s="7">
        <v>0</v>
      </c>
      <c r="M32" s="7">
        <v>0</v>
      </c>
      <c r="N32" s="31">
        <v>4</v>
      </c>
    </row>
    <row r="33" spans="1:14" ht="47.25">
      <c r="A33" s="13"/>
      <c r="B33" s="26"/>
      <c r="C33" s="29"/>
      <c r="D33" s="4" t="s">
        <v>42</v>
      </c>
      <c r="E33" s="11"/>
      <c r="F33" s="11"/>
      <c r="G33" s="11"/>
      <c r="H33" s="11"/>
      <c r="I33" s="11"/>
      <c r="J33" s="7">
        <v>0</v>
      </c>
      <c r="K33" s="7">
        <v>0</v>
      </c>
      <c r="L33" s="7">
        <v>0</v>
      </c>
      <c r="M33" s="7">
        <v>0</v>
      </c>
      <c r="N33" s="32"/>
    </row>
    <row r="34" spans="1:14" ht="47.25">
      <c r="A34" s="13"/>
      <c r="B34" s="26"/>
      <c r="C34" s="29"/>
      <c r="D34" s="4" t="s">
        <v>45</v>
      </c>
      <c r="E34" s="11"/>
      <c r="F34" s="11"/>
      <c r="G34" s="11"/>
      <c r="H34" s="11"/>
      <c r="I34" s="11"/>
      <c r="J34" s="7">
        <v>0</v>
      </c>
      <c r="K34" s="7">
        <v>0</v>
      </c>
      <c r="L34" s="7">
        <v>0</v>
      </c>
      <c r="M34" s="7">
        <v>0</v>
      </c>
      <c r="N34" s="32"/>
    </row>
    <row r="35" spans="1:14" ht="31.5">
      <c r="A35" s="13"/>
      <c r="B35" s="26"/>
      <c r="C35" s="29"/>
      <c r="D35" s="4" t="s">
        <v>25</v>
      </c>
      <c r="E35" s="11"/>
      <c r="F35" s="11"/>
      <c r="G35" s="11"/>
      <c r="H35" s="11"/>
      <c r="I35" s="11"/>
      <c r="J35" s="7">
        <v>0</v>
      </c>
      <c r="K35" s="7">
        <v>0</v>
      </c>
      <c r="L35" s="7">
        <v>0</v>
      </c>
      <c r="M35" s="7">
        <v>0</v>
      </c>
      <c r="N35" s="32"/>
    </row>
    <row r="36" spans="1:14">
      <c r="A36" s="13"/>
      <c r="B36" s="27"/>
      <c r="C36" s="30"/>
      <c r="D36" s="5" t="s">
        <v>26</v>
      </c>
      <c r="E36" s="11"/>
      <c r="F36" s="11"/>
      <c r="G36" s="11"/>
      <c r="H36" s="11"/>
      <c r="I36" s="11"/>
      <c r="J36" s="7">
        <f>SUM(J32+J33+J34+J35)</f>
        <v>450000</v>
      </c>
      <c r="K36" s="7">
        <f>SUM(K32+K33+K34+K35)</f>
        <v>0</v>
      </c>
      <c r="L36" s="7">
        <f>SUM(L32+L33+L34+L35)</f>
        <v>0</v>
      </c>
      <c r="M36" s="7">
        <f>SUM(M32:M35)</f>
        <v>0</v>
      </c>
      <c r="N36" s="32"/>
    </row>
    <row r="37" spans="1:14" ht="47.25">
      <c r="A37" s="13"/>
      <c r="B37" s="25" t="s">
        <v>56</v>
      </c>
      <c r="C37" s="34"/>
      <c r="D37" s="4" t="s">
        <v>41</v>
      </c>
      <c r="E37" s="8">
        <v>901</v>
      </c>
      <c r="F37" s="8">
        <v>2</v>
      </c>
      <c r="G37" s="8">
        <v>4</v>
      </c>
      <c r="H37" s="8">
        <v>41</v>
      </c>
      <c r="I37" s="8" t="s">
        <v>57</v>
      </c>
      <c r="J37" s="7">
        <v>0</v>
      </c>
      <c r="K37" s="7">
        <v>15790</v>
      </c>
      <c r="L37" s="7">
        <v>0</v>
      </c>
      <c r="M37" s="7">
        <v>0</v>
      </c>
      <c r="N37" s="20">
        <v>4</v>
      </c>
    </row>
    <row r="38" spans="1:14" ht="47.25">
      <c r="A38" s="13"/>
      <c r="B38" s="26"/>
      <c r="C38" s="35"/>
      <c r="D38" s="4" t="s">
        <v>42</v>
      </c>
      <c r="E38" s="11"/>
      <c r="F38" s="11"/>
      <c r="G38" s="11"/>
      <c r="H38" s="11"/>
      <c r="I38" s="11"/>
      <c r="J38" s="7">
        <v>0</v>
      </c>
      <c r="K38" s="7">
        <v>300000</v>
      </c>
      <c r="L38" s="7">
        <v>0</v>
      </c>
      <c r="M38" s="7">
        <v>0</v>
      </c>
      <c r="N38" s="20"/>
    </row>
    <row r="39" spans="1:14" ht="47.25">
      <c r="A39" s="13"/>
      <c r="B39" s="26"/>
      <c r="C39" s="35"/>
      <c r="D39" s="4" t="s">
        <v>45</v>
      </c>
      <c r="E39" s="11"/>
      <c r="F39" s="11"/>
      <c r="G39" s="11"/>
      <c r="H39" s="11"/>
      <c r="I39" s="11"/>
      <c r="J39" s="7">
        <v>0</v>
      </c>
      <c r="K39" s="7">
        <v>0</v>
      </c>
      <c r="L39" s="7">
        <v>0</v>
      </c>
      <c r="M39" s="7">
        <v>0</v>
      </c>
      <c r="N39" s="20"/>
    </row>
    <row r="40" spans="1:14" ht="31.5">
      <c r="A40" s="13"/>
      <c r="B40" s="26"/>
      <c r="C40" s="35"/>
      <c r="D40" s="4" t="s">
        <v>25</v>
      </c>
      <c r="E40" s="11"/>
      <c r="F40" s="11"/>
      <c r="G40" s="11"/>
      <c r="H40" s="11"/>
      <c r="I40" s="11"/>
      <c r="J40" s="7">
        <v>0</v>
      </c>
      <c r="K40" s="7">
        <v>0</v>
      </c>
      <c r="L40" s="7">
        <v>0</v>
      </c>
      <c r="M40" s="7">
        <v>0</v>
      </c>
      <c r="N40" s="20"/>
    </row>
    <row r="41" spans="1:14">
      <c r="A41" s="13"/>
      <c r="B41" s="27"/>
      <c r="C41" s="36"/>
      <c r="D41" s="5" t="s">
        <v>26</v>
      </c>
      <c r="E41" s="11"/>
      <c r="F41" s="11"/>
      <c r="G41" s="11"/>
      <c r="H41" s="11"/>
      <c r="I41" s="11"/>
      <c r="J41" s="7">
        <f>SUM(J37:J40)</f>
        <v>0</v>
      </c>
      <c r="K41" s="7">
        <f>SUM(K37:K40)</f>
        <v>315790</v>
      </c>
      <c r="L41" s="7">
        <f>SUM(L37:L40)</f>
        <v>0</v>
      </c>
      <c r="M41" s="7">
        <f>SUM(M37:M40)</f>
        <v>0</v>
      </c>
      <c r="N41" s="20"/>
    </row>
    <row r="42" spans="1:14" ht="47.25">
      <c r="A42" s="13"/>
      <c r="B42" s="25" t="s">
        <v>58</v>
      </c>
      <c r="C42" s="34"/>
      <c r="D42" s="4" t="s">
        <v>41</v>
      </c>
      <c r="E42" s="8">
        <v>901</v>
      </c>
      <c r="F42" s="8">
        <v>2</v>
      </c>
      <c r="G42" s="8">
        <v>4</v>
      </c>
      <c r="H42" s="8">
        <v>41</v>
      </c>
      <c r="I42" s="8" t="s">
        <v>57</v>
      </c>
      <c r="J42" s="7">
        <v>0</v>
      </c>
      <c r="K42" s="7">
        <v>0</v>
      </c>
      <c r="L42" s="7">
        <v>26316</v>
      </c>
      <c r="M42" s="7">
        <v>0</v>
      </c>
      <c r="N42" s="31">
        <v>4</v>
      </c>
    </row>
    <row r="43" spans="1:14" ht="47.25">
      <c r="A43" s="13"/>
      <c r="B43" s="26"/>
      <c r="C43" s="35"/>
      <c r="D43" s="4" t="s">
        <v>42</v>
      </c>
      <c r="E43" s="11"/>
      <c r="F43" s="11"/>
      <c r="G43" s="11"/>
      <c r="H43" s="11"/>
      <c r="I43" s="11"/>
      <c r="J43" s="7">
        <v>0</v>
      </c>
      <c r="K43" s="7">
        <v>0</v>
      </c>
      <c r="L43" s="7">
        <v>500000</v>
      </c>
      <c r="M43" s="7">
        <v>0</v>
      </c>
      <c r="N43" s="32"/>
    </row>
    <row r="44" spans="1:14" ht="47.25">
      <c r="A44" s="13"/>
      <c r="B44" s="26"/>
      <c r="C44" s="35"/>
      <c r="D44" s="4" t="s">
        <v>45</v>
      </c>
      <c r="E44" s="11"/>
      <c r="F44" s="11"/>
      <c r="G44" s="11"/>
      <c r="H44" s="11"/>
      <c r="I44" s="11"/>
      <c r="J44" s="7">
        <v>0</v>
      </c>
      <c r="K44" s="7">
        <v>0</v>
      </c>
      <c r="L44" s="7">
        <v>0</v>
      </c>
      <c r="M44" s="7">
        <v>0</v>
      </c>
      <c r="N44" s="32"/>
    </row>
    <row r="45" spans="1:14" ht="31.5">
      <c r="A45" s="13"/>
      <c r="B45" s="26"/>
      <c r="C45" s="35"/>
      <c r="D45" s="4" t="s">
        <v>25</v>
      </c>
      <c r="E45" s="11"/>
      <c r="F45" s="11"/>
      <c r="G45" s="11"/>
      <c r="H45" s="11"/>
      <c r="I45" s="11"/>
      <c r="J45" s="7">
        <v>0</v>
      </c>
      <c r="K45" s="7">
        <v>0</v>
      </c>
      <c r="L45" s="7">
        <v>0</v>
      </c>
      <c r="M45" s="7">
        <v>0</v>
      </c>
      <c r="N45" s="32"/>
    </row>
    <row r="46" spans="1:14">
      <c r="A46" s="13"/>
      <c r="B46" s="27"/>
      <c r="C46" s="36"/>
      <c r="D46" s="5" t="s">
        <v>26</v>
      </c>
      <c r="E46" s="11"/>
      <c r="F46" s="11"/>
      <c r="G46" s="11"/>
      <c r="H46" s="11"/>
      <c r="I46" s="11"/>
      <c r="J46" s="7">
        <f>SUM(J42:J45)</f>
        <v>0</v>
      </c>
      <c r="K46" s="7">
        <f>SUM(K42:K45)</f>
        <v>0</v>
      </c>
      <c r="L46" s="7">
        <f>SUM(L42:L45)</f>
        <v>526316</v>
      </c>
      <c r="M46" s="7">
        <f>SUM(M42:M45)</f>
        <v>0</v>
      </c>
      <c r="N46" s="33"/>
    </row>
    <row r="47" spans="1:14" ht="47.25">
      <c r="A47" s="58" t="s">
        <v>28</v>
      </c>
      <c r="B47" s="47" t="s">
        <v>37</v>
      </c>
      <c r="C47" s="21" t="s">
        <v>31</v>
      </c>
      <c r="D47" s="4" t="s">
        <v>41</v>
      </c>
      <c r="E47" s="8">
        <v>901</v>
      </c>
      <c r="F47" s="9" t="s">
        <v>46</v>
      </c>
      <c r="G47" s="8">
        <v>4</v>
      </c>
      <c r="H47" s="8">
        <v>41</v>
      </c>
      <c r="I47" s="8">
        <v>81740</v>
      </c>
      <c r="J47" s="7">
        <f>J52+J57</f>
        <v>330000</v>
      </c>
      <c r="K47" s="7">
        <f>K52+K57</f>
        <v>200000</v>
      </c>
      <c r="L47" s="7">
        <f>L52+L57</f>
        <v>200000</v>
      </c>
      <c r="M47" s="7">
        <f>M52+M57</f>
        <v>200000</v>
      </c>
      <c r="N47" s="31">
        <v>4</v>
      </c>
    </row>
    <row r="48" spans="1:14" ht="47.25">
      <c r="A48" s="58"/>
      <c r="B48" s="26"/>
      <c r="C48" s="22"/>
      <c r="D48" s="4" t="s">
        <v>42</v>
      </c>
      <c r="E48" s="8"/>
      <c r="F48" s="8"/>
      <c r="G48" s="8"/>
      <c r="H48" s="8"/>
      <c r="I48" s="8"/>
      <c r="J48" s="7">
        <v>0</v>
      </c>
      <c r="K48" s="7">
        <v>0</v>
      </c>
      <c r="L48" s="7">
        <v>0</v>
      </c>
      <c r="M48" s="7">
        <v>0</v>
      </c>
      <c r="N48" s="32"/>
    </row>
    <row r="49" spans="1:14" ht="47.25">
      <c r="A49" s="58"/>
      <c r="B49" s="26"/>
      <c r="C49" s="22"/>
      <c r="D49" s="4" t="s">
        <v>45</v>
      </c>
      <c r="E49" s="8"/>
      <c r="F49" s="9"/>
      <c r="G49" s="8"/>
      <c r="H49" s="8"/>
      <c r="I49" s="10"/>
      <c r="J49" s="7">
        <v>0</v>
      </c>
      <c r="K49" s="7">
        <v>0</v>
      </c>
      <c r="L49" s="7">
        <v>0</v>
      </c>
      <c r="M49" s="7">
        <v>0</v>
      </c>
      <c r="N49" s="32"/>
    </row>
    <row r="50" spans="1:14" ht="31.5">
      <c r="A50" s="58"/>
      <c r="B50" s="26"/>
      <c r="C50" s="22"/>
      <c r="D50" s="4" t="s">
        <v>25</v>
      </c>
      <c r="E50" s="8"/>
      <c r="F50" s="8"/>
      <c r="G50" s="8"/>
      <c r="H50" s="8"/>
      <c r="I50" s="8"/>
      <c r="J50" s="7">
        <v>0</v>
      </c>
      <c r="K50" s="7">
        <v>0</v>
      </c>
      <c r="L50" s="7">
        <v>0</v>
      </c>
      <c r="M50" s="7">
        <v>0</v>
      </c>
      <c r="N50" s="32"/>
    </row>
    <row r="51" spans="1:14">
      <c r="A51" s="58"/>
      <c r="B51" s="27"/>
      <c r="C51" s="23"/>
      <c r="D51" s="5" t="s">
        <v>26</v>
      </c>
      <c r="E51" s="11"/>
      <c r="F51" s="11"/>
      <c r="G51" s="11"/>
      <c r="H51" s="11"/>
      <c r="I51" s="11"/>
      <c r="J51" s="7">
        <f>SUM(J47+J48+J49+J50)</f>
        <v>330000</v>
      </c>
      <c r="K51" s="7">
        <f>SUM(K47+K48+K49+K50)</f>
        <v>200000</v>
      </c>
      <c r="L51" s="7">
        <f>SUM(L47+L48+L49+L50)</f>
        <v>200000</v>
      </c>
      <c r="M51" s="7">
        <f>SUM(M47+M48+M49+M50)</f>
        <v>200000</v>
      </c>
      <c r="N51" s="33"/>
    </row>
    <row r="52" spans="1:14" ht="47.25">
      <c r="A52" s="52"/>
      <c r="B52" s="25" t="s">
        <v>50</v>
      </c>
      <c r="C52" s="21" t="s">
        <v>31</v>
      </c>
      <c r="D52" s="4" t="s">
        <v>41</v>
      </c>
      <c r="E52" s="11"/>
      <c r="F52" s="11"/>
      <c r="G52" s="11"/>
      <c r="H52" s="11"/>
      <c r="I52" s="11"/>
      <c r="J52" s="7">
        <v>200000</v>
      </c>
      <c r="K52" s="7">
        <v>200000</v>
      </c>
      <c r="L52" s="7">
        <v>200000</v>
      </c>
      <c r="M52" s="7">
        <v>200000</v>
      </c>
      <c r="N52" s="20">
        <v>4</v>
      </c>
    </row>
    <row r="53" spans="1:14" ht="47.25">
      <c r="A53" s="53"/>
      <c r="B53" s="26"/>
      <c r="C53" s="22"/>
      <c r="D53" s="4" t="s">
        <v>42</v>
      </c>
      <c r="E53" s="11"/>
      <c r="F53" s="11"/>
      <c r="G53" s="11"/>
      <c r="H53" s="11"/>
      <c r="I53" s="11"/>
      <c r="J53" s="7">
        <v>0</v>
      </c>
      <c r="K53" s="7">
        <v>0</v>
      </c>
      <c r="L53" s="7">
        <v>0</v>
      </c>
      <c r="M53" s="7">
        <v>0</v>
      </c>
      <c r="N53" s="20"/>
    </row>
    <row r="54" spans="1:14" ht="47.25">
      <c r="A54" s="53"/>
      <c r="B54" s="26"/>
      <c r="C54" s="22"/>
      <c r="D54" s="4" t="s">
        <v>45</v>
      </c>
      <c r="E54" s="11"/>
      <c r="F54" s="11"/>
      <c r="G54" s="11"/>
      <c r="H54" s="11"/>
      <c r="I54" s="11"/>
      <c r="J54" s="7">
        <v>0</v>
      </c>
      <c r="K54" s="7">
        <v>0</v>
      </c>
      <c r="L54" s="7">
        <v>0</v>
      </c>
      <c r="M54" s="7">
        <v>0</v>
      </c>
      <c r="N54" s="20"/>
    </row>
    <row r="55" spans="1:14" ht="31.5">
      <c r="A55" s="53"/>
      <c r="B55" s="26"/>
      <c r="C55" s="22"/>
      <c r="D55" s="4" t="s">
        <v>25</v>
      </c>
      <c r="E55" s="11"/>
      <c r="F55" s="11"/>
      <c r="G55" s="11"/>
      <c r="H55" s="11"/>
      <c r="I55" s="11"/>
      <c r="J55" s="7">
        <v>0</v>
      </c>
      <c r="K55" s="7">
        <v>0</v>
      </c>
      <c r="L55" s="7">
        <v>0</v>
      </c>
      <c r="M55" s="7">
        <v>0</v>
      </c>
      <c r="N55" s="20"/>
    </row>
    <row r="56" spans="1:14">
      <c r="A56" s="54"/>
      <c r="B56" s="27"/>
      <c r="C56" s="23"/>
      <c r="D56" s="5" t="s">
        <v>26</v>
      </c>
      <c r="E56" s="11"/>
      <c r="F56" s="11"/>
      <c r="G56" s="11"/>
      <c r="H56" s="11"/>
      <c r="I56" s="11"/>
      <c r="J56" s="7">
        <f>SUM(J52+J53+J54+J55)</f>
        <v>200000</v>
      </c>
      <c r="K56" s="7">
        <v>200000</v>
      </c>
      <c r="L56" s="7">
        <f>SUM(L52+L53+L54+L55)</f>
        <v>200000</v>
      </c>
      <c r="M56" s="7">
        <v>200000</v>
      </c>
      <c r="N56" s="20"/>
    </row>
    <row r="57" spans="1:14" ht="47.25">
      <c r="A57" s="59"/>
      <c r="B57" s="62" t="s">
        <v>53</v>
      </c>
      <c r="C57" s="21" t="s">
        <v>31</v>
      </c>
      <c r="D57" s="4" t="s">
        <v>41</v>
      </c>
      <c r="E57" s="11"/>
      <c r="F57" s="11"/>
      <c r="G57" s="11"/>
      <c r="H57" s="11"/>
      <c r="I57" s="11"/>
      <c r="J57" s="7">
        <v>130000</v>
      </c>
      <c r="K57" s="7">
        <v>0</v>
      </c>
      <c r="L57" s="7">
        <v>0</v>
      </c>
      <c r="M57" s="7">
        <v>0</v>
      </c>
      <c r="N57" s="31">
        <v>4</v>
      </c>
    </row>
    <row r="58" spans="1:14" ht="47.25">
      <c r="A58" s="60"/>
      <c r="B58" s="63"/>
      <c r="C58" s="22"/>
      <c r="D58" s="4" t="s">
        <v>42</v>
      </c>
      <c r="E58" s="11"/>
      <c r="F58" s="11"/>
      <c r="G58" s="11"/>
      <c r="H58" s="11"/>
      <c r="I58" s="11"/>
      <c r="J58" s="7">
        <v>0</v>
      </c>
      <c r="K58" s="7">
        <v>0</v>
      </c>
      <c r="L58" s="7">
        <v>0</v>
      </c>
      <c r="M58" s="7">
        <v>0</v>
      </c>
      <c r="N58" s="32"/>
    </row>
    <row r="59" spans="1:14" ht="47.25">
      <c r="A59" s="60"/>
      <c r="B59" s="63"/>
      <c r="C59" s="22"/>
      <c r="D59" s="4" t="s">
        <v>45</v>
      </c>
      <c r="E59" s="11"/>
      <c r="F59" s="11"/>
      <c r="G59" s="11"/>
      <c r="H59" s="11"/>
      <c r="I59" s="11"/>
      <c r="J59" s="7">
        <v>0</v>
      </c>
      <c r="K59" s="7">
        <v>0</v>
      </c>
      <c r="L59" s="7">
        <v>0</v>
      </c>
      <c r="M59" s="7">
        <v>0</v>
      </c>
      <c r="N59" s="32"/>
    </row>
    <row r="60" spans="1:14" ht="31.5">
      <c r="A60" s="60"/>
      <c r="B60" s="63"/>
      <c r="C60" s="22"/>
      <c r="D60" s="4" t="s">
        <v>25</v>
      </c>
      <c r="E60" s="11"/>
      <c r="F60" s="11"/>
      <c r="G60" s="11"/>
      <c r="H60" s="11"/>
      <c r="I60" s="11"/>
      <c r="J60" s="7">
        <v>0</v>
      </c>
      <c r="K60" s="7">
        <v>0</v>
      </c>
      <c r="L60" s="7">
        <v>0</v>
      </c>
      <c r="M60" s="7">
        <v>0</v>
      </c>
      <c r="N60" s="32"/>
    </row>
    <row r="61" spans="1:14">
      <c r="A61" s="61"/>
      <c r="B61" s="64"/>
      <c r="C61" s="23"/>
      <c r="D61" s="5" t="s">
        <v>26</v>
      </c>
      <c r="E61" s="11"/>
      <c r="F61" s="11"/>
      <c r="G61" s="11"/>
      <c r="H61" s="11"/>
      <c r="I61" s="11"/>
      <c r="J61" s="7">
        <f>J58+J59+J60+J57</f>
        <v>130000</v>
      </c>
      <c r="K61" s="7">
        <v>0</v>
      </c>
      <c r="L61" s="7">
        <v>0</v>
      </c>
      <c r="M61" s="7">
        <f>SUM(M57:M60)</f>
        <v>0</v>
      </c>
      <c r="N61" s="33"/>
    </row>
    <row r="62" spans="1:14" ht="47.25">
      <c r="A62" s="65" t="s">
        <v>32</v>
      </c>
      <c r="B62" s="47" t="s">
        <v>51</v>
      </c>
      <c r="C62" s="21" t="s">
        <v>31</v>
      </c>
      <c r="D62" s="4" t="s">
        <v>41</v>
      </c>
      <c r="E62" s="8">
        <v>901</v>
      </c>
      <c r="F62" s="9" t="s">
        <v>46</v>
      </c>
      <c r="G62" s="8">
        <v>4</v>
      </c>
      <c r="H62" s="8">
        <v>41</v>
      </c>
      <c r="I62" s="8">
        <v>81740</v>
      </c>
      <c r="J62" s="7">
        <v>96174.13</v>
      </c>
      <c r="K62" s="7">
        <f>SUM(K67)</f>
        <v>0</v>
      </c>
      <c r="L62" s="7">
        <f>SUM(L67)</f>
        <v>0</v>
      </c>
      <c r="M62" s="7">
        <v>0</v>
      </c>
      <c r="N62" s="31">
        <v>4</v>
      </c>
    </row>
    <row r="63" spans="1:14" ht="47.25">
      <c r="A63" s="65"/>
      <c r="B63" s="26"/>
      <c r="C63" s="22"/>
      <c r="D63" s="4" t="s">
        <v>42</v>
      </c>
      <c r="E63" s="8"/>
      <c r="F63" s="8"/>
      <c r="G63" s="8"/>
      <c r="H63" s="8"/>
      <c r="I63" s="8"/>
      <c r="J63" s="7">
        <f>J68</f>
        <v>1997058.34</v>
      </c>
      <c r="K63" s="7">
        <v>0</v>
      </c>
      <c r="L63" s="7">
        <v>0</v>
      </c>
      <c r="M63" s="7">
        <v>0</v>
      </c>
      <c r="N63" s="32"/>
    </row>
    <row r="64" spans="1:14" ht="47.25">
      <c r="A64" s="65"/>
      <c r="B64" s="26"/>
      <c r="C64" s="22"/>
      <c r="D64" s="4" t="s">
        <v>45</v>
      </c>
      <c r="E64" s="8"/>
      <c r="F64" s="9"/>
      <c r="G64" s="8"/>
      <c r="H64" s="8"/>
      <c r="I64" s="10"/>
      <c r="J64" s="7">
        <v>0</v>
      </c>
      <c r="K64" s="7">
        <v>0</v>
      </c>
      <c r="L64" s="7">
        <v>0</v>
      </c>
      <c r="M64" s="7">
        <v>0</v>
      </c>
      <c r="N64" s="32"/>
    </row>
    <row r="65" spans="1:14" ht="31.5">
      <c r="A65" s="65"/>
      <c r="B65" s="26"/>
      <c r="C65" s="22"/>
      <c r="D65" s="4" t="s">
        <v>25</v>
      </c>
      <c r="E65" s="8"/>
      <c r="F65" s="8"/>
      <c r="G65" s="8"/>
      <c r="H65" s="8"/>
      <c r="I65" s="8"/>
      <c r="J65" s="7">
        <v>0</v>
      </c>
      <c r="K65" s="7">
        <v>0</v>
      </c>
      <c r="L65" s="7">
        <v>0</v>
      </c>
      <c r="M65" s="7">
        <v>0</v>
      </c>
      <c r="N65" s="32"/>
    </row>
    <row r="66" spans="1:14">
      <c r="A66" s="65"/>
      <c r="B66" s="27"/>
      <c r="C66" s="23"/>
      <c r="D66" s="5" t="s">
        <v>26</v>
      </c>
      <c r="E66" s="11"/>
      <c r="F66" s="11"/>
      <c r="G66" s="11"/>
      <c r="H66" s="11"/>
      <c r="I66" s="11"/>
      <c r="J66" s="7">
        <f>SUM(J62+J63+J64+J65)</f>
        <v>2093232.4700000002</v>
      </c>
      <c r="K66" s="7">
        <f>SUM(K62+K63+K64+K65)</f>
        <v>0</v>
      </c>
      <c r="L66" s="7">
        <f>SUM(L62+L63+L64+L65)</f>
        <v>0</v>
      </c>
      <c r="M66" s="7">
        <f>SUM(M62:M65)</f>
        <v>0</v>
      </c>
      <c r="N66" s="33"/>
    </row>
    <row r="67" spans="1:14" ht="47.25">
      <c r="A67" s="52"/>
      <c r="B67" s="25" t="s">
        <v>54</v>
      </c>
      <c r="C67" s="21" t="s">
        <v>31</v>
      </c>
      <c r="D67" s="4" t="s">
        <v>41</v>
      </c>
      <c r="E67" s="11"/>
      <c r="F67" s="11"/>
      <c r="G67" s="11"/>
      <c r="H67" s="11"/>
      <c r="I67" s="11"/>
      <c r="J67" s="7">
        <f>250000-153825.87</f>
        <v>96174.13</v>
      </c>
      <c r="K67" s="7">
        <v>0</v>
      </c>
      <c r="L67" s="7">
        <v>0</v>
      </c>
      <c r="M67" s="7">
        <v>0</v>
      </c>
      <c r="N67" s="31">
        <v>4</v>
      </c>
    </row>
    <row r="68" spans="1:14" ht="47.25">
      <c r="A68" s="53"/>
      <c r="B68" s="26"/>
      <c r="C68" s="22"/>
      <c r="D68" s="4" t="s">
        <v>42</v>
      </c>
      <c r="E68" s="9" t="s">
        <v>59</v>
      </c>
      <c r="F68" s="9" t="s">
        <v>46</v>
      </c>
      <c r="G68" s="9" t="s">
        <v>16</v>
      </c>
      <c r="H68" s="9" t="s">
        <v>60</v>
      </c>
      <c r="I68" s="9" t="s">
        <v>61</v>
      </c>
      <c r="J68" s="7">
        <v>1997058.34</v>
      </c>
      <c r="K68" s="7">
        <v>0</v>
      </c>
      <c r="L68" s="7">
        <v>0</v>
      </c>
      <c r="M68" s="7">
        <v>0</v>
      </c>
      <c r="N68" s="32"/>
    </row>
    <row r="69" spans="1:14" ht="47.25">
      <c r="A69" s="53"/>
      <c r="B69" s="26"/>
      <c r="C69" s="22"/>
      <c r="D69" s="4" t="s">
        <v>45</v>
      </c>
      <c r="E69" s="11"/>
      <c r="F69" s="11"/>
      <c r="G69" s="11"/>
      <c r="H69" s="11"/>
      <c r="I69" s="11"/>
      <c r="J69" s="7">
        <v>0</v>
      </c>
      <c r="K69" s="7">
        <v>0</v>
      </c>
      <c r="L69" s="7">
        <v>0</v>
      </c>
      <c r="M69" s="7">
        <v>0</v>
      </c>
      <c r="N69" s="32"/>
    </row>
    <row r="70" spans="1:14" ht="31.5">
      <c r="A70" s="53"/>
      <c r="B70" s="26"/>
      <c r="C70" s="22"/>
      <c r="D70" s="4" t="s">
        <v>25</v>
      </c>
      <c r="E70" s="11"/>
      <c r="F70" s="11"/>
      <c r="G70" s="11"/>
      <c r="H70" s="11"/>
      <c r="I70" s="11"/>
      <c r="J70" s="7">
        <v>0</v>
      </c>
      <c r="K70" s="7">
        <v>0</v>
      </c>
      <c r="L70" s="7">
        <v>0</v>
      </c>
      <c r="M70" s="7">
        <v>0</v>
      </c>
      <c r="N70" s="32"/>
    </row>
    <row r="71" spans="1:14">
      <c r="A71" s="54"/>
      <c r="B71" s="27"/>
      <c r="C71" s="23"/>
      <c r="D71" s="5" t="s">
        <v>26</v>
      </c>
      <c r="E71" s="11"/>
      <c r="F71" s="11"/>
      <c r="G71" s="11"/>
      <c r="H71" s="11"/>
      <c r="I71" s="11"/>
      <c r="J71" s="7">
        <f>SUM(J67+J68+J69+J70)</f>
        <v>2093232.4700000002</v>
      </c>
      <c r="K71" s="7">
        <f>SUM(K67+K68+K69+K70)</f>
        <v>0</v>
      </c>
      <c r="L71" s="7">
        <f>SUM(L67+L68+L69+L70)</f>
        <v>0</v>
      </c>
      <c r="M71" s="7">
        <f>SUM(M67:M70)</f>
        <v>0</v>
      </c>
      <c r="N71" s="32"/>
    </row>
  </sheetData>
  <mergeCells count="58">
    <mergeCell ref="N47:N51"/>
    <mergeCell ref="N52:N56"/>
    <mergeCell ref="N67:N71"/>
    <mergeCell ref="A67:A71"/>
    <mergeCell ref="B67:B71"/>
    <mergeCell ref="C67:C71"/>
    <mergeCell ref="C57:C61"/>
    <mergeCell ref="N62:N66"/>
    <mergeCell ref="N57:N61"/>
    <mergeCell ref="C52:C56"/>
    <mergeCell ref="A57:A61"/>
    <mergeCell ref="B57:B61"/>
    <mergeCell ref="C47:C51"/>
    <mergeCell ref="A62:A66"/>
    <mergeCell ref="B62:B66"/>
    <mergeCell ref="C62:C66"/>
    <mergeCell ref="A7:A11"/>
    <mergeCell ref="B7:B11"/>
    <mergeCell ref="A52:A56"/>
    <mergeCell ref="B52:B56"/>
    <mergeCell ref="A24:A26"/>
    <mergeCell ref="B22:B26"/>
    <mergeCell ref="B37:B41"/>
    <mergeCell ref="B42:B46"/>
    <mergeCell ref="A47:A51"/>
    <mergeCell ref="B47:B51"/>
    <mergeCell ref="A12:A16"/>
    <mergeCell ref="A27:A31"/>
    <mergeCell ref="B27:B31"/>
    <mergeCell ref="A17:A21"/>
    <mergeCell ref="B17:B21"/>
    <mergeCell ref="B12:B16"/>
    <mergeCell ref="K1:N1"/>
    <mergeCell ref="N4:N5"/>
    <mergeCell ref="A2:N2"/>
    <mergeCell ref="D4:D5"/>
    <mergeCell ref="E4:I4"/>
    <mergeCell ref="A4:A5"/>
    <mergeCell ref="B4:B5"/>
    <mergeCell ref="C4:C5"/>
    <mergeCell ref="J4:M4"/>
    <mergeCell ref="B32:B36"/>
    <mergeCell ref="C32:C36"/>
    <mergeCell ref="N42:N46"/>
    <mergeCell ref="C27:C31"/>
    <mergeCell ref="C37:C41"/>
    <mergeCell ref="C42:C46"/>
    <mergeCell ref="N27:N31"/>
    <mergeCell ref="N32:N36"/>
    <mergeCell ref="N37:N41"/>
    <mergeCell ref="C7:C11"/>
    <mergeCell ref="N12:N16"/>
    <mergeCell ref="C12:C16"/>
    <mergeCell ref="N22:N26"/>
    <mergeCell ref="N7:N11"/>
    <mergeCell ref="C17:C21"/>
    <mergeCell ref="N17:N21"/>
    <mergeCell ref="C22:C26"/>
  </mergeCells>
  <phoneticPr fontId="2" type="noConversion"/>
  <pageMargins left="0.39370078740157483" right="0.16" top="0.46" bottom="1.38" header="0.31496062992125984" footer="0.31496062992125984"/>
  <pageSetup paperSize="9" scale="68" orientation="landscape" r:id="rId1"/>
  <headerFooter>
    <oddFooter>&amp;C&amp;P из &amp;N</oddFooter>
  </headerFooter>
  <rowBreaks count="7" manualBreakCount="7">
    <brk id="11" max="12" man="1"/>
    <brk id="21" max="13" man="1"/>
    <brk id="31" max="13" man="1"/>
    <brk id="41" max="13" man="1"/>
    <brk id="51" max="13" man="1"/>
    <brk id="61" max="13" man="1"/>
    <brk id="6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2020-01-15T07:36:07Z</cp:lastPrinted>
  <dcterms:created xsi:type="dcterms:W3CDTF">2006-09-16T00:00:00Z</dcterms:created>
  <dcterms:modified xsi:type="dcterms:W3CDTF">2020-01-31T11:17:30Z</dcterms:modified>
</cp:coreProperties>
</file>