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19440" windowHeight="13815"/>
  </bookViews>
  <sheets>
    <sheet name="ФСР" sheetId="1" r:id="rId1"/>
  </sheets>
  <definedNames>
    <definedName name="_xlnm._FilterDatabase" localSheetId="0" hidden="1">ФСР!$A$4:$M$50</definedName>
    <definedName name="_xlnm.Print_Titles" localSheetId="0">ФСР!$3:$4</definedName>
    <definedName name="Регионы">#REF!</definedName>
  </definedNames>
  <calcPr calcId="144525"/>
</workbook>
</file>

<file path=xl/calcChain.xml><?xml version="1.0" encoding="utf-8"?>
<calcChain xmlns="http://schemas.openxmlformats.org/spreadsheetml/2006/main">
  <c r="D15" i="1" l="1"/>
  <c r="G43" i="1" l="1"/>
  <c r="L43" i="1"/>
  <c r="M43" i="1"/>
  <c r="I46" i="1"/>
  <c r="H46" i="1"/>
  <c r="J46" i="1"/>
  <c r="K46" i="1"/>
  <c r="G30" i="1" l="1"/>
  <c r="G23" i="1"/>
  <c r="G18" i="1"/>
  <c r="G15" i="1"/>
  <c r="G5" i="1"/>
  <c r="K26" i="1"/>
  <c r="J26" i="1"/>
  <c r="H26" i="1"/>
  <c r="I26" i="1"/>
  <c r="D23" i="1"/>
  <c r="K9" i="1"/>
  <c r="H49" i="1"/>
  <c r="H48" i="1"/>
  <c r="H45" i="1"/>
  <c r="H44" i="1"/>
  <c r="H42" i="1"/>
  <c r="H41" i="1"/>
  <c r="H40" i="1"/>
  <c r="H38" i="1"/>
  <c r="H37" i="1"/>
  <c r="H35" i="1"/>
  <c r="H34" i="1"/>
  <c r="H33" i="1"/>
  <c r="H32" i="1"/>
  <c r="H31" i="1"/>
  <c r="H29" i="1"/>
  <c r="H27" i="1"/>
  <c r="H25" i="1"/>
  <c r="H24" i="1"/>
  <c r="H22" i="1"/>
  <c r="H21" i="1"/>
  <c r="H20" i="1"/>
  <c r="H19" i="1"/>
  <c r="H17" i="1"/>
  <c r="H16" i="1"/>
  <c r="H14" i="1"/>
  <c r="H7" i="1" l="1"/>
  <c r="H8" i="1"/>
  <c r="H9" i="1"/>
  <c r="H10" i="1"/>
  <c r="H11" i="1"/>
  <c r="H12" i="1"/>
  <c r="H6" i="1"/>
  <c r="F47" i="1" l="1"/>
  <c r="F43" i="1"/>
  <c r="F39" i="1"/>
  <c r="F36" i="1"/>
  <c r="F30" i="1"/>
  <c r="F28" i="1"/>
  <c r="F23" i="1"/>
  <c r="F18" i="1"/>
  <c r="F15" i="1"/>
  <c r="F13" i="1"/>
  <c r="F5" i="1"/>
  <c r="F50" i="1" l="1"/>
  <c r="D13" i="1"/>
  <c r="G28" i="1" l="1"/>
  <c r="L39" i="1"/>
  <c r="J21" i="1"/>
  <c r="K44" i="1"/>
  <c r="M18" i="1"/>
  <c r="M23" i="1"/>
  <c r="M30" i="1"/>
  <c r="M39" i="1"/>
  <c r="K8" i="1"/>
  <c r="K32" i="1"/>
  <c r="L5" i="1"/>
  <c r="L13" i="1"/>
  <c r="L23" i="1"/>
  <c r="L18" i="1"/>
  <c r="K35" i="1"/>
  <c r="G47" i="1"/>
  <c r="M28" i="1"/>
  <c r="K37" i="1"/>
  <c r="K49" i="1"/>
  <c r="K48" i="1"/>
  <c r="K45" i="1"/>
  <c r="K42" i="1"/>
  <c r="K41" i="1"/>
  <c r="K40" i="1"/>
  <c r="K38" i="1"/>
  <c r="K34" i="1"/>
  <c r="K33" i="1"/>
  <c r="K31" i="1"/>
  <c r="K29" i="1"/>
  <c r="K27" i="1"/>
  <c r="K25" i="1"/>
  <c r="K24" i="1"/>
  <c r="K22" i="1"/>
  <c r="K20" i="1"/>
  <c r="K19" i="1"/>
  <c r="K17" i="1"/>
  <c r="K16" i="1"/>
  <c r="K14" i="1"/>
  <c r="K12" i="1"/>
  <c r="K11" i="1"/>
  <c r="K10" i="1"/>
  <c r="K7" i="1"/>
  <c r="K6" i="1"/>
  <c r="M5" i="1"/>
  <c r="J6" i="1"/>
  <c r="J7" i="1"/>
  <c r="J9" i="1"/>
  <c r="J10" i="1"/>
  <c r="J11" i="1"/>
  <c r="E13" i="1"/>
  <c r="G13" i="1"/>
  <c r="M13" i="1"/>
  <c r="J14" i="1"/>
  <c r="L15" i="1"/>
  <c r="M15" i="1"/>
  <c r="J16" i="1"/>
  <c r="J17" i="1"/>
  <c r="J19" i="1"/>
  <c r="J20" i="1"/>
  <c r="J24" i="1"/>
  <c r="J25" i="1"/>
  <c r="J27" i="1"/>
  <c r="L28" i="1"/>
  <c r="L30" i="1"/>
  <c r="J31" i="1"/>
  <c r="J32" i="1"/>
  <c r="J33" i="1"/>
  <c r="J34" i="1"/>
  <c r="G36" i="1"/>
  <c r="L36" i="1"/>
  <c r="M36" i="1"/>
  <c r="J37" i="1"/>
  <c r="J38" i="1"/>
  <c r="G39" i="1"/>
  <c r="J40" i="1"/>
  <c r="J41" i="1"/>
  <c r="J42" i="1"/>
  <c r="J45" i="1"/>
  <c r="L47" i="1"/>
  <c r="M47" i="1"/>
  <c r="J48" i="1"/>
  <c r="J49" i="1"/>
  <c r="L50" i="1" l="1"/>
  <c r="M50" i="1"/>
  <c r="I6" i="1"/>
  <c r="J30" i="1"/>
  <c r="J22" i="1"/>
  <c r="J12" i="1"/>
  <c r="K21" i="1"/>
  <c r="J44" i="1"/>
  <c r="K43" i="1"/>
  <c r="K5" i="1"/>
  <c r="J35" i="1"/>
  <c r="J29" i="1"/>
  <c r="J8" i="1"/>
  <c r="J47" i="1"/>
  <c r="K39" i="1"/>
  <c r="J36" i="1"/>
  <c r="K28" i="1"/>
  <c r="K23" i="1"/>
  <c r="J18" i="1"/>
  <c r="K15" i="1"/>
  <c r="K13" i="1"/>
  <c r="J13" i="1"/>
  <c r="K47" i="1"/>
  <c r="J39" i="1"/>
  <c r="K36" i="1"/>
  <c r="J28" i="1"/>
  <c r="J23" i="1"/>
  <c r="K18" i="1"/>
  <c r="J15" i="1"/>
  <c r="E36" i="1"/>
  <c r="E47" i="1"/>
  <c r="E15" i="1"/>
  <c r="E39" i="1"/>
  <c r="E5" i="1"/>
  <c r="E18" i="1"/>
  <c r="E43" i="1"/>
  <c r="E28" i="1"/>
  <c r="E30" i="1"/>
  <c r="E23" i="1"/>
  <c r="I16" i="1"/>
  <c r="G50" i="1" l="1"/>
  <c r="E50" i="1"/>
  <c r="K30" i="1"/>
  <c r="I48" i="1"/>
  <c r="I7" i="1"/>
  <c r="I10" i="1"/>
  <c r="I14" i="1"/>
  <c r="I9" i="1"/>
  <c r="I34" i="1"/>
  <c r="I11" i="1"/>
  <c r="I32" i="1"/>
  <c r="I8" i="1"/>
  <c r="J43" i="1"/>
  <c r="J5" i="1"/>
  <c r="D47" i="1"/>
  <c r="I47" i="1" s="1"/>
  <c r="I49" i="1"/>
  <c r="J50" i="1" l="1"/>
  <c r="I20" i="1"/>
  <c r="I21" i="1"/>
  <c r="I13" i="1"/>
  <c r="I31" i="1"/>
  <c r="I37" i="1"/>
  <c r="I40" i="1"/>
  <c r="D39" i="1"/>
  <c r="I39" i="1" s="1"/>
  <c r="I42" i="1"/>
  <c r="D18" i="1"/>
  <c r="I18" i="1" s="1"/>
  <c r="I44" i="1"/>
  <c r="I24" i="1"/>
  <c r="I29" i="1"/>
  <c r="I41" i="1"/>
  <c r="I22" i="1"/>
  <c r="I35" i="1"/>
  <c r="I25" i="1"/>
  <c r="I45" i="1"/>
  <c r="D43" i="1"/>
  <c r="I43" i="1" s="1"/>
  <c r="D28" i="1"/>
  <c r="I17" i="1"/>
  <c r="D30" i="1"/>
  <c r="H13" i="1"/>
  <c r="I33" i="1"/>
  <c r="D5" i="1"/>
  <c r="I19" i="1"/>
  <c r="I12" i="1"/>
  <c r="K50" i="1"/>
  <c r="H47" i="1"/>
  <c r="H39" i="1" l="1"/>
  <c r="H18" i="1"/>
  <c r="H43" i="1"/>
  <c r="I30" i="1"/>
  <c r="H30" i="1"/>
  <c r="I38" i="1"/>
  <c r="D36" i="1"/>
  <c r="D50" i="1" s="1"/>
  <c r="I28" i="1"/>
  <c r="H28" i="1"/>
  <c r="I15" i="1"/>
  <c r="H15" i="1"/>
  <c r="H5" i="1"/>
  <c r="I5" i="1"/>
  <c r="I27" i="1"/>
  <c r="I23" i="1" l="1"/>
  <c r="H23" i="1"/>
  <c r="I36" i="1"/>
  <c r="H36" i="1"/>
  <c r="H50" i="1" l="1"/>
  <c r="I50" i="1"/>
</calcChain>
</file>

<file path=xl/sharedStrings.xml><?xml version="1.0" encoding="utf-8"?>
<sst xmlns="http://schemas.openxmlformats.org/spreadsheetml/2006/main" count="162" uniqueCount="85">
  <si>
    <t>ИТОГО:</t>
  </si>
  <si>
    <t>03</t>
  </si>
  <si>
    <t>14</t>
  </si>
  <si>
    <t>02</t>
  </si>
  <si>
    <t>Иные дотации</t>
  </si>
  <si>
    <t>01</t>
  </si>
  <si>
    <t>Дотации на выравнивание бюджетной обеспеченности субъектов Российской Федерации и муниципальных образований</t>
  </si>
  <si>
    <t/>
  </si>
  <si>
    <t>Межбюджетные трансферты общего характера бюджетам бюджетной системы Российской Федерации</t>
  </si>
  <si>
    <t>13</t>
  </si>
  <si>
    <t>04</t>
  </si>
  <si>
    <t>12</t>
  </si>
  <si>
    <t>05</t>
  </si>
  <si>
    <t>11</t>
  </si>
  <si>
    <t>Массовый спорт</t>
  </si>
  <si>
    <t>Физическая культура</t>
  </si>
  <si>
    <t>Физическая культура и спорт</t>
  </si>
  <si>
    <t>06</t>
  </si>
  <si>
    <t>10</t>
  </si>
  <si>
    <t>Другие вопросы в области социальной политики</t>
  </si>
  <si>
    <t>Охрана семьи и детства</t>
  </si>
  <si>
    <t>Пенсионное обеспечение</t>
  </si>
  <si>
    <t>Социальная политика</t>
  </si>
  <si>
    <t>09</t>
  </si>
  <si>
    <t>08</t>
  </si>
  <si>
    <t>Другие вопросы в области культуры, кинематографии</t>
  </si>
  <si>
    <t>Культура</t>
  </si>
  <si>
    <t>Культура, кинематография</t>
  </si>
  <si>
    <t>07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</si>
  <si>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</si>
  <si>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</si>
  <si>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</si>
  <si>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</si>
  <si>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</si>
  <si>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</si>
  <si>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</si>
  <si>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окружающей среды</t>
  </si>
  <si>
    <t>Другие вопросы в области жилищно-коммунального хозяйства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</si>
  <si>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</si>
  <si>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</si>
  <si>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</si>
  <si>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</si>
  <si>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Дорожное хозяйство (дорожные фонды)</t>
  </si>
  <si>
    <t>Транспорт</t>
  </si>
  <si>
    <t>Сельское хозяйство и рыболовство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</si>
  <si>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</si>
  <si>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</si>
  <si>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</si>
  <si>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безопасность и правоохранительная деятельность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</si>
  <si>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</si>
  <si>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</si>
  <si>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</si>
  <si>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</si>
  <si>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</si>
  <si>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</si>
  <si>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</si>
  <si>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</si>
  <si>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</si>
  <si>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</si>
  <si>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9</t>
  </si>
  <si>
    <t>8</t>
  </si>
  <si>
    <t>7</t>
  </si>
  <si>
    <t>6</t>
  </si>
  <si>
    <t>5</t>
  </si>
  <si>
    <t>4</t>
  </si>
  <si>
    <t>3</t>
  </si>
  <si>
    <t>2</t>
  </si>
  <si>
    <t>1</t>
  </si>
  <si>
    <t>Пр</t>
  </si>
  <si>
    <t>Рз</t>
  </si>
  <si>
    <t>Наименование</t>
  </si>
  <si>
    <t>рублей</t>
  </si>
  <si>
    <t>2025 год</t>
  </si>
  <si>
    <t>2026 год</t>
  </si>
  <si>
    <t>Благоустройство</t>
  </si>
  <si>
    <t>Анализ изменения  бюджета Мглинского муниципального района Брянской оюласти по функциональной структуре в 2023 - 2027 годах</t>
  </si>
  <si>
    <t>2023 год (факт)</t>
  </si>
  <si>
    <t>2024 год (первоначальный)</t>
  </si>
  <si>
    <t>2024 год оценка</t>
  </si>
  <si>
    <t>2025 - 2023</t>
  </si>
  <si>
    <t>2025 / 2023</t>
  </si>
  <si>
    <t>2025 - 2024
(оценка)</t>
  </si>
  <si>
    <t>2025 / 2024
(оценка)</t>
  </si>
  <si>
    <t>2027 год</t>
  </si>
  <si>
    <t>Спорт высших достижений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</si>
</sst>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%"/>
    <numFmt numFmtId="166" formatCode="dd\.mm\.yyyy"/>
  </numFmts>
  <fonts count="29" x14ac:knownFonts="1"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Segoe UI"/>
      <family val="2"/>
      <charset val="204"/>
    </font>
    <font>
      <b/>
      <sz val="10"/>
      <color rgb="FF000000"/>
      <name val="Segoe U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2"/>
      <color rgb="FF000000"/>
      <name val="Arial Cyr"/>
    </font>
    <font>
      <sz val="10"/>
      <name val="Arial Cyr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Segoe UI"/>
      <family val="2"/>
      <charset val="204"/>
    </font>
    <font>
      <b/>
      <sz val="10"/>
      <name val="Segoe U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rgb="FFFFFFFF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372">
    <xf numFmtId="0" fontId="0" fillId="0" borderId="0">
      <alignment vertical="top" wrapText="1"/>
    </xf>
    <xf numFmtId="9" fontId="2" fillId="0" borderId="0" applyFont="0" applyFill="0" applyBorder="0" applyAlignment="0" applyProtection="0"/>
    <xf numFmtId="0" fontId="5" fillId="0" borderId="0">
      <alignment vertical="top" wrapText="1"/>
    </xf>
    <xf numFmtId="4" fontId="6" fillId="4" borderId="3">
      <alignment horizontal="right" vertical="top" shrinkToFit="1"/>
    </xf>
    <xf numFmtId="0" fontId="6" fillId="0" borderId="3">
      <alignment vertical="top" wrapText="1"/>
    </xf>
    <xf numFmtId="0" fontId="2" fillId="0" borderId="0">
      <alignment vertical="top" wrapText="1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7" fillId="0" borderId="0"/>
    <xf numFmtId="0" fontId="7" fillId="0" borderId="0"/>
    <xf numFmtId="0" fontId="10" fillId="5" borderId="0"/>
    <xf numFmtId="0" fontId="11" fillId="5" borderId="0"/>
    <xf numFmtId="0" fontId="12" fillId="0" borderId="3">
      <alignment horizontal="center" vertical="center" wrapText="1"/>
    </xf>
    <xf numFmtId="1" fontId="12" fillId="0" borderId="3">
      <alignment horizontal="left" vertical="top" wrapText="1" indent="2"/>
    </xf>
    <xf numFmtId="0" fontId="12" fillId="0" borderId="0"/>
    <xf numFmtId="1" fontId="12" fillId="0" borderId="3">
      <alignment horizontal="center" vertical="top" shrinkToFit="1"/>
    </xf>
    <xf numFmtId="0" fontId="6" fillId="0" borderId="3">
      <alignment horizontal="left"/>
    </xf>
    <xf numFmtId="4" fontId="12" fillId="0" borderId="3">
      <alignment horizontal="right" vertical="top" shrinkToFit="1"/>
    </xf>
    <xf numFmtId="4" fontId="6" fillId="3" borderId="3">
      <alignment horizontal="right" vertical="top" shrinkToFit="1"/>
    </xf>
    <xf numFmtId="0" fontId="12" fillId="0" borderId="0">
      <alignment wrapText="1"/>
    </xf>
    <xf numFmtId="0" fontId="12" fillId="0" borderId="0">
      <alignment horizontal="left" wrapText="1"/>
    </xf>
    <xf numFmtId="10" fontId="12" fillId="0" borderId="3">
      <alignment horizontal="right" vertical="top" shrinkToFit="1"/>
    </xf>
    <xf numFmtId="10" fontId="6" fillId="3" borderId="3">
      <alignment horizontal="right" vertical="top" shrinkToFit="1"/>
    </xf>
    <xf numFmtId="0" fontId="13" fillId="0" borderId="0">
      <alignment horizontal="center" wrapText="1"/>
    </xf>
    <xf numFmtId="0" fontId="13" fillId="0" borderId="0">
      <alignment horizontal="center"/>
    </xf>
    <xf numFmtId="0" fontId="12" fillId="0" borderId="0">
      <alignment horizontal="right"/>
    </xf>
    <xf numFmtId="0" fontId="12" fillId="0" borderId="0">
      <alignment vertical="top"/>
    </xf>
    <xf numFmtId="10" fontId="6" fillId="4" borderId="3">
      <alignment horizontal="right" vertical="top" shrinkToFit="1"/>
    </xf>
    <xf numFmtId="0" fontId="12" fillId="0" borderId="0">
      <alignment wrapText="1"/>
    </xf>
    <xf numFmtId="0" fontId="7" fillId="0" borderId="0"/>
    <xf numFmtId="0" fontId="7" fillId="0" borderId="0"/>
    <xf numFmtId="0" fontId="7" fillId="0" borderId="0"/>
    <xf numFmtId="0" fontId="5" fillId="0" borderId="0">
      <alignment vertical="top" wrapText="1"/>
    </xf>
    <xf numFmtId="0" fontId="2" fillId="0" borderId="0">
      <alignment vertical="top" wrapText="1"/>
    </xf>
    <xf numFmtId="0" fontId="7" fillId="0" borderId="0"/>
    <xf numFmtId="0" fontId="14" fillId="0" borderId="0"/>
    <xf numFmtId="0" fontId="10" fillId="0" borderId="6">
      <alignment horizontal="left" vertical="top" wrapText="1"/>
    </xf>
    <xf numFmtId="0" fontId="15" fillId="0" borderId="7"/>
    <xf numFmtId="0" fontId="16" fillId="0" borderId="7"/>
    <xf numFmtId="0" fontId="16" fillId="0" borderId="8">
      <alignment horizontal="left" wrapText="1" indent="1"/>
    </xf>
    <xf numFmtId="0" fontId="16" fillId="0" borderId="9">
      <alignment horizontal="left" wrapText="1"/>
    </xf>
    <xf numFmtId="0" fontId="16" fillId="0" borderId="10">
      <alignment horizontal="left" wrapText="1"/>
    </xf>
    <xf numFmtId="0" fontId="15" fillId="0" borderId="11">
      <alignment horizontal="left" wrapText="1"/>
    </xf>
    <xf numFmtId="0" fontId="16" fillId="0" borderId="10">
      <alignment horizontal="left" wrapText="1" indent="2"/>
    </xf>
    <xf numFmtId="0" fontId="15" fillId="0" borderId="7"/>
    <xf numFmtId="0" fontId="10" fillId="0" borderId="12"/>
    <xf numFmtId="0" fontId="16" fillId="0" borderId="8">
      <alignment horizontal="left" wrapText="1" indent="1"/>
    </xf>
    <xf numFmtId="0" fontId="16" fillId="0" borderId="0">
      <alignment horizontal="center" wrapText="1"/>
    </xf>
    <xf numFmtId="0" fontId="16" fillId="0" borderId="10">
      <alignment horizontal="left" wrapText="1"/>
    </xf>
    <xf numFmtId="49" fontId="16" fillId="0" borderId="7">
      <alignment horizontal="left"/>
    </xf>
    <xf numFmtId="0" fontId="16" fillId="0" borderId="10">
      <alignment horizontal="left" wrapText="1" indent="2"/>
    </xf>
    <xf numFmtId="49" fontId="16" fillId="0" borderId="13">
      <alignment horizontal="center" wrapText="1"/>
    </xf>
    <xf numFmtId="0" fontId="10" fillId="0" borderId="12"/>
    <xf numFmtId="49" fontId="16" fillId="0" borderId="13">
      <alignment horizontal="center"/>
    </xf>
    <xf numFmtId="0" fontId="16" fillId="0" borderId="0">
      <alignment horizontal="center" wrapText="1"/>
    </xf>
    <xf numFmtId="0" fontId="15" fillId="0" borderId="0">
      <alignment horizontal="center"/>
    </xf>
    <xf numFmtId="49" fontId="16" fillId="0" borderId="7">
      <alignment horizontal="left"/>
    </xf>
    <xf numFmtId="49" fontId="16" fillId="0" borderId="14">
      <alignment horizontal="center"/>
    </xf>
    <xf numFmtId="49" fontId="16" fillId="0" borderId="13">
      <alignment horizontal="center" wrapText="1"/>
    </xf>
    <xf numFmtId="0" fontId="16" fillId="0" borderId="9">
      <alignment horizontal="left" wrapText="1" indent="1"/>
    </xf>
    <xf numFmtId="49" fontId="16" fillId="0" borderId="13">
      <alignment horizontal="center"/>
    </xf>
    <xf numFmtId="0" fontId="16" fillId="0" borderId="15">
      <alignment horizontal="left" wrapText="1"/>
    </xf>
    <xf numFmtId="0" fontId="15" fillId="0" borderId="0">
      <alignment horizontal="center"/>
    </xf>
    <xf numFmtId="0" fontId="16" fillId="0" borderId="15">
      <alignment horizontal="left" wrapText="1" indent="2"/>
    </xf>
    <xf numFmtId="49" fontId="16" fillId="0" borderId="14">
      <alignment horizontal="center"/>
    </xf>
    <xf numFmtId="0" fontId="10" fillId="0" borderId="2"/>
    <xf numFmtId="49" fontId="16" fillId="0" borderId="16">
      <alignment horizontal="center"/>
    </xf>
    <xf numFmtId="0" fontId="10" fillId="0" borderId="16"/>
    <xf numFmtId="0" fontId="16" fillId="0" borderId="9">
      <alignment horizontal="left" wrapText="1" indent="1"/>
    </xf>
    <xf numFmtId="0" fontId="15" fillId="0" borderId="17">
      <alignment horizontal="center" vertical="center" textRotation="90" wrapText="1"/>
    </xf>
    <xf numFmtId="0" fontId="16" fillId="0" borderId="15">
      <alignment horizontal="left" wrapText="1"/>
    </xf>
    <xf numFmtId="0" fontId="15" fillId="0" borderId="12">
      <alignment horizontal="center" vertical="center" textRotation="90" wrapText="1"/>
    </xf>
    <xf numFmtId="0" fontId="16" fillId="0" borderId="15">
      <alignment horizontal="left" wrapText="1" indent="2"/>
    </xf>
    <xf numFmtId="0" fontId="16" fillId="0" borderId="0">
      <alignment vertical="center"/>
    </xf>
    <xf numFmtId="0" fontId="10" fillId="0" borderId="2"/>
    <xf numFmtId="0" fontId="15" fillId="0" borderId="7">
      <alignment horizontal="center" vertical="center" textRotation="90" wrapText="1"/>
    </xf>
    <xf numFmtId="0" fontId="10" fillId="0" borderId="16"/>
    <xf numFmtId="0" fontId="15" fillId="0" borderId="12">
      <alignment horizontal="center" vertical="center" textRotation="90"/>
    </xf>
    <xf numFmtId="0" fontId="15" fillId="0" borderId="17">
      <alignment horizontal="center" vertical="center" textRotation="90" wrapText="1"/>
    </xf>
    <xf numFmtId="0" fontId="15" fillId="0" borderId="7">
      <alignment horizontal="center" vertical="center" textRotation="90"/>
    </xf>
    <xf numFmtId="0" fontId="15" fillId="0" borderId="12">
      <alignment horizontal="center" vertical="center" textRotation="90" wrapText="1"/>
    </xf>
    <xf numFmtId="0" fontId="15" fillId="0" borderId="17">
      <alignment horizontal="center" vertical="center" textRotation="90"/>
    </xf>
    <xf numFmtId="0" fontId="16" fillId="0" borderId="0">
      <alignment vertical="center"/>
    </xf>
    <xf numFmtId="0" fontId="15" fillId="0" borderId="3">
      <alignment horizontal="center" vertical="center" textRotation="90"/>
    </xf>
    <xf numFmtId="0" fontId="15" fillId="0" borderId="7">
      <alignment horizontal="center" vertical="center" textRotation="90" wrapText="1"/>
    </xf>
    <xf numFmtId="0" fontId="17" fillId="0" borderId="7">
      <alignment wrapText="1"/>
    </xf>
    <xf numFmtId="0" fontId="15" fillId="0" borderId="12">
      <alignment horizontal="center" vertical="center" textRotation="90"/>
    </xf>
    <xf numFmtId="0" fontId="17" fillId="0" borderId="12">
      <alignment wrapText="1"/>
    </xf>
    <xf numFmtId="0" fontId="15" fillId="0" borderId="7">
      <alignment horizontal="center" vertical="center" textRotation="90"/>
    </xf>
    <xf numFmtId="0" fontId="16" fillId="0" borderId="3">
      <alignment horizontal="center" vertical="top" wrapText="1"/>
    </xf>
    <xf numFmtId="0" fontId="15" fillId="0" borderId="17">
      <alignment horizontal="center" vertical="center" textRotation="90"/>
    </xf>
    <xf numFmtId="0" fontId="15" fillId="0" borderId="18"/>
    <xf numFmtId="0" fontId="10" fillId="0" borderId="7"/>
    <xf numFmtId="49" fontId="18" fillId="0" borderId="19">
      <alignment horizontal="left" vertical="center" wrapText="1"/>
    </xf>
    <xf numFmtId="0" fontId="15" fillId="0" borderId="3">
      <alignment horizontal="center" vertical="center" textRotation="90"/>
    </xf>
    <xf numFmtId="49" fontId="16" fillId="0" borderId="20">
      <alignment horizontal="left" vertical="center" wrapText="1" indent="2"/>
    </xf>
    <xf numFmtId="0" fontId="17" fillId="0" borderId="7">
      <alignment wrapText="1"/>
    </xf>
    <xf numFmtId="49" fontId="16" fillId="0" borderId="21">
      <alignment horizontal="left" vertical="center" wrapText="1" indent="3"/>
    </xf>
    <xf numFmtId="0" fontId="17" fillId="0" borderId="12">
      <alignment wrapText="1"/>
    </xf>
    <xf numFmtId="49" fontId="16" fillId="0" borderId="19">
      <alignment horizontal="left" vertical="center" wrapText="1" indent="3"/>
    </xf>
    <xf numFmtId="0" fontId="16" fillId="0" borderId="3">
      <alignment horizontal="center" vertical="top" wrapText="1"/>
    </xf>
    <xf numFmtId="49" fontId="16" fillId="0" borderId="22">
      <alignment horizontal="left" vertical="center" wrapText="1" indent="3"/>
    </xf>
    <xf numFmtId="0" fontId="15" fillId="0" borderId="18"/>
    <xf numFmtId="0" fontId="18" fillId="0" borderId="18">
      <alignment horizontal="left" vertical="center" wrapText="1"/>
    </xf>
    <xf numFmtId="49" fontId="18" fillId="0" borderId="19">
      <alignment horizontal="left" vertical="center" wrapText="1"/>
    </xf>
    <xf numFmtId="49" fontId="16" fillId="0" borderId="12">
      <alignment horizontal="left" vertical="center" wrapText="1" indent="3"/>
    </xf>
    <xf numFmtId="49" fontId="16" fillId="0" borderId="20">
      <alignment horizontal="left" vertical="center" wrapText="1" indent="2"/>
    </xf>
    <xf numFmtId="49" fontId="16" fillId="0" borderId="0">
      <alignment horizontal="left" vertical="center" wrapText="1" indent="3"/>
    </xf>
    <xf numFmtId="49" fontId="16" fillId="0" borderId="21">
      <alignment horizontal="left" vertical="center" wrapText="1" indent="3"/>
    </xf>
    <xf numFmtId="49" fontId="16" fillId="0" borderId="7">
      <alignment horizontal="left" vertical="center" wrapText="1" indent="3"/>
    </xf>
    <xf numFmtId="49" fontId="16" fillId="0" borderId="19">
      <alignment horizontal="left" vertical="center" wrapText="1" indent="3"/>
    </xf>
    <xf numFmtId="49" fontId="18" fillId="0" borderId="18">
      <alignment horizontal="left" vertical="center" wrapText="1"/>
    </xf>
    <xf numFmtId="49" fontId="16" fillId="0" borderId="22">
      <alignment horizontal="left" vertical="center" wrapText="1" indent="3"/>
    </xf>
    <xf numFmtId="0" fontId="16" fillId="0" borderId="19">
      <alignment horizontal="left" vertical="center" wrapText="1"/>
    </xf>
    <xf numFmtId="0" fontId="18" fillId="0" borderId="18">
      <alignment horizontal="left" vertical="center" wrapText="1"/>
    </xf>
    <xf numFmtId="0" fontId="16" fillId="0" borderId="22">
      <alignment horizontal="left" vertical="center" wrapText="1"/>
    </xf>
    <xf numFmtId="49" fontId="16" fillId="0" borderId="12">
      <alignment horizontal="left" vertical="center" wrapText="1" indent="3"/>
    </xf>
    <xf numFmtId="49" fontId="16" fillId="0" borderId="19">
      <alignment horizontal="left" vertical="center" wrapText="1"/>
    </xf>
    <xf numFmtId="49" fontId="16" fillId="0" borderId="0">
      <alignment horizontal="left" vertical="center" wrapText="1" indent="3"/>
    </xf>
    <xf numFmtId="49" fontId="16" fillId="0" borderId="22">
      <alignment horizontal="left" vertical="center" wrapText="1"/>
    </xf>
    <xf numFmtId="49" fontId="16" fillId="0" borderId="7">
      <alignment horizontal="left" vertical="center" wrapText="1" indent="3"/>
    </xf>
    <xf numFmtId="49" fontId="15" fillId="0" borderId="23">
      <alignment horizontal="center"/>
    </xf>
    <xf numFmtId="0" fontId="18" fillId="0" borderId="24">
      <alignment horizontal="left" vertical="center" wrapText="1"/>
    </xf>
    <xf numFmtId="49" fontId="15" fillId="0" borderId="25">
      <alignment horizontal="center" vertical="center" wrapText="1"/>
    </xf>
    <xf numFmtId="49" fontId="16" fillId="0" borderId="26">
      <alignment horizontal="left" vertical="center" wrapText="1" indent="2"/>
    </xf>
    <xf numFmtId="49" fontId="16" fillId="0" borderId="27">
      <alignment horizontal="center" vertical="center" wrapText="1"/>
    </xf>
    <xf numFmtId="49" fontId="16" fillId="0" borderId="28">
      <alignment horizontal="left" vertical="center" wrapText="1" indent="3"/>
    </xf>
    <xf numFmtId="49" fontId="16" fillId="0" borderId="13">
      <alignment horizontal="center" vertical="center" wrapText="1"/>
    </xf>
    <xf numFmtId="49" fontId="16" fillId="0" borderId="29">
      <alignment horizontal="left" vertical="center" wrapText="1" indent="3"/>
    </xf>
    <xf numFmtId="49" fontId="16" fillId="0" borderId="25">
      <alignment horizontal="center" vertical="center" wrapText="1"/>
    </xf>
    <xf numFmtId="49" fontId="16" fillId="0" borderId="30">
      <alignment horizontal="left" vertical="center" wrapText="1" indent="3"/>
    </xf>
    <xf numFmtId="49" fontId="16" fillId="0" borderId="31">
      <alignment horizontal="center" vertical="center" wrapText="1"/>
    </xf>
    <xf numFmtId="49" fontId="18" fillId="0" borderId="24">
      <alignment horizontal="left" vertical="center" wrapText="1"/>
    </xf>
    <xf numFmtId="49" fontId="16" fillId="0" borderId="32">
      <alignment horizontal="center" vertical="center" wrapText="1"/>
    </xf>
    <xf numFmtId="49" fontId="15" fillId="0" borderId="23">
      <alignment horizontal="center"/>
    </xf>
    <xf numFmtId="49" fontId="16" fillId="0" borderId="0">
      <alignment horizontal="center" vertical="center" wrapText="1"/>
    </xf>
    <xf numFmtId="49" fontId="15" fillId="0" borderId="25">
      <alignment horizontal="center" vertical="center" wrapText="1"/>
    </xf>
    <xf numFmtId="49" fontId="16" fillId="0" borderId="7">
      <alignment horizontal="center" vertical="center" wrapText="1"/>
    </xf>
    <xf numFmtId="49" fontId="16" fillId="0" borderId="27">
      <alignment horizontal="center" vertical="center" wrapText="1"/>
    </xf>
    <xf numFmtId="49" fontId="15" fillId="0" borderId="23">
      <alignment horizontal="center" vertical="center" wrapText="1"/>
    </xf>
    <xf numFmtId="49" fontId="16" fillId="0" borderId="13">
      <alignment horizontal="center" vertical="center" wrapText="1"/>
    </xf>
    <xf numFmtId="0" fontId="15" fillId="0" borderId="23">
      <alignment horizontal="center" vertical="center"/>
    </xf>
    <xf numFmtId="49" fontId="16" fillId="0" borderId="25">
      <alignment horizontal="center" vertical="center" wrapText="1"/>
    </xf>
    <xf numFmtId="0" fontId="16" fillId="0" borderId="27">
      <alignment horizontal="center" vertical="center"/>
    </xf>
    <xf numFmtId="49" fontId="16" fillId="0" borderId="31">
      <alignment horizontal="center" vertical="center" wrapText="1"/>
    </xf>
    <xf numFmtId="0" fontId="16" fillId="0" borderId="13">
      <alignment horizontal="center" vertical="center"/>
    </xf>
    <xf numFmtId="49" fontId="16" fillId="0" borderId="32">
      <alignment horizontal="center" vertical="center" wrapText="1"/>
    </xf>
    <xf numFmtId="0" fontId="16" fillId="0" borderId="25">
      <alignment horizontal="center" vertical="center"/>
    </xf>
    <xf numFmtId="49" fontId="16" fillId="0" borderId="0">
      <alignment horizontal="center" vertical="center" wrapText="1"/>
    </xf>
    <xf numFmtId="0" fontId="15" fillId="0" borderId="25">
      <alignment horizontal="center" vertical="center"/>
    </xf>
    <xf numFmtId="49" fontId="16" fillId="0" borderId="7">
      <alignment horizontal="center" vertical="center" wrapText="1"/>
    </xf>
    <xf numFmtId="0" fontId="16" fillId="0" borderId="31">
      <alignment horizontal="center" vertical="center"/>
    </xf>
    <xf numFmtId="49" fontId="16" fillId="0" borderId="2">
      <alignment horizontal="center" vertical="center" wrapText="1"/>
    </xf>
    <xf numFmtId="49" fontId="15" fillId="0" borderId="23">
      <alignment horizontal="center" vertical="center"/>
    </xf>
    <xf numFmtId="49" fontId="15" fillId="0" borderId="23">
      <alignment horizontal="center" vertical="center" wrapText="1"/>
    </xf>
    <xf numFmtId="49" fontId="16" fillId="0" borderId="27">
      <alignment horizontal="center" vertical="center"/>
    </xf>
    <xf numFmtId="49" fontId="16" fillId="0" borderId="33">
      <alignment horizontal="center" vertical="center" wrapText="1"/>
    </xf>
    <xf numFmtId="49" fontId="16" fillId="0" borderId="13">
      <alignment horizontal="center" vertical="center"/>
    </xf>
    <xf numFmtId="49" fontId="16" fillId="0" borderId="34">
      <alignment horizontal="center" vertical="center" wrapText="1"/>
    </xf>
    <xf numFmtId="49" fontId="16" fillId="0" borderId="25">
      <alignment horizontal="center" vertical="center"/>
    </xf>
    <xf numFmtId="0" fontId="15" fillId="0" borderId="13">
      <alignment horizontal="center" vertical="center"/>
    </xf>
    <xf numFmtId="49" fontId="16" fillId="0" borderId="31">
      <alignment horizontal="center" vertical="center"/>
    </xf>
    <xf numFmtId="0" fontId="16" fillId="0" borderId="27">
      <alignment horizontal="center" vertical="center"/>
    </xf>
    <xf numFmtId="49" fontId="16" fillId="0" borderId="3">
      <alignment horizontal="center" vertical="top" wrapText="1"/>
    </xf>
    <xf numFmtId="0" fontId="16" fillId="0" borderId="13">
      <alignment horizontal="center" vertical="center"/>
    </xf>
    <xf numFmtId="0" fontId="16" fillId="0" borderId="2"/>
    <xf numFmtId="0" fontId="16" fillId="0" borderId="25">
      <alignment horizontal="center" vertical="center"/>
    </xf>
    <xf numFmtId="4" fontId="16" fillId="0" borderId="35">
      <alignment horizontal="right"/>
    </xf>
    <xf numFmtId="0" fontId="16" fillId="0" borderId="31">
      <alignment horizontal="center" vertical="center"/>
    </xf>
    <xf numFmtId="4" fontId="16" fillId="0" borderId="32">
      <alignment horizontal="right"/>
    </xf>
    <xf numFmtId="0" fontId="15" fillId="0" borderId="23">
      <alignment horizontal="center" vertical="center"/>
    </xf>
    <xf numFmtId="4" fontId="16" fillId="0" borderId="0">
      <alignment horizontal="right" shrinkToFit="1"/>
    </xf>
    <xf numFmtId="49" fontId="15" fillId="0" borderId="25">
      <alignment horizontal="center" vertical="center"/>
    </xf>
    <xf numFmtId="4" fontId="16" fillId="0" borderId="7">
      <alignment horizontal="right"/>
    </xf>
    <xf numFmtId="49" fontId="16" fillId="0" borderId="34">
      <alignment horizontal="center" vertical="center"/>
    </xf>
    <xf numFmtId="49" fontId="16" fillId="0" borderId="7">
      <alignment horizontal="center" wrapText="1"/>
    </xf>
    <xf numFmtId="49" fontId="16" fillId="0" borderId="13">
      <alignment horizontal="center" vertical="center"/>
    </xf>
    <xf numFmtId="0" fontId="16" fillId="0" borderId="12">
      <alignment horizontal="center"/>
    </xf>
    <xf numFmtId="49" fontId="16" fillId="0" borderId="25">
      <alignment horizontal="center" vertical="center"/>
    </xf>
    <xf numFmtId="0" fontId="19" fillId="0" borderId="7"/>
    <xf numFmtId="49" fontId="16" fillId="0" borderId="31">
      <alignment horizontal="center" vertical="center"/>
    </xf>
    <xf numFmtId="0" fontId="19" fillId="0" borderId="12"/>
    <xf numFmtId="49" fontId="16" fillId="0" borderId="3">
      <alignment horizontal="center" vertical="top" wrapText="1"/>
    </xf>
    <xf numFmtId="0" fontId="16" fillId="0" borderId="7">
      <alignment horizontal="center"/>
    </xf>
    <xf numFmtId="0" fontId="16" fillId="0" borderId="2"/>
    <xf numFmtId="49" fontId="16" fillId="0" borderId="12">
      <alignment horizontal="center"/>
    </xf>
    <xf numFmtId="4" fontId="16" fillId="0" borderId="35">
      <alignment horizontal="right"/>
    </xf>
    <xf numFmtId="49" fontId="16" fillId="0" borderId="0">
      <alignment horizontal="left"/>
    </xf>
    <xf numFmtId="4" fontId="16" fillId="0" borderId="32">
      <alignment horizontal="right"/>
    </xf>
    <xf numFmtId="4" fontId="16" fillId="0" borderId="2">
      <alignment horizontal="right"/>
    </xf>
    <xf numFmtId="4" fontId="16" fillId="0" borderId="0">
      <alignment horizontal="right" shrinkToFit="1"/>
    </xf>
    <xf numFmtId="0" fontId="16" fillId="0" borderId="3">
      <alignment horizontal="center" vertical="top"/>
    </xf>
    <xf numFmtId="4" fontId="16" fillId="0" borderId="7">
      <alignment horizontal="right"/>
    </xf>
    <xf numFmtId="4" fontId="16" fillId="0" borderId="16">
      <alignment horizontal="right"/>
    </xf>
    <xf numFmtId="4" fontId="16" fillId="0" borderId="0">
      <alignment horizontal="right"/>
    </xf>
    <xf numFmtId="4" fontId="16" fillId="0" borderId="36">
      <alignment horizontal="right"/>
    </xf>
    <xf numFmtId="4" fontId="16" fillId="0" borderId="2">
      <alignment horizontal="right"/>
    </xf>
    <xf numFmtId="0" fontId="16" fillId="0" borderId="16"/>
    <xf numFmtId="0" fontId="16" fillId="0" borderId="37"/>
    <xf numFmtId="0" fontId="17" fillId="0" borderId="3">
      <alignment wrapText="1"/>
    </xf>
    <xf numFmtId="49" fontId="16" fillId="0" borderId="7">
      <alignment horizontal="center" wrapText="1"/>
    </xf>
    <xf numFmtId="0" fontId="8" fillId="0" borderId="38"/>
    <xf numFmtId="0" fontId="16" fillId="0" borderId="12">
      <alignment horizontal="center"/>
    </xf>
    <xf numFmtId="0" fontId="19" fillId="0" borderId="7"/>
    <xf numFmtId="0" fontId="19" fillId="0" borderId="12"/>
    <xf numFmtId="0" fontId="16" fillId="0" borderId="7">
      <alignment horizontal="center"/>
    </xf>
    <xf numFmtId="49" fontId="16" fillId="0" borderId="12">
      <alignment horizontal="center"/>
    </xf>
    <xf numFmtId="49" fontId="16" fillId="0" borderId="0">
      <alignment horizontal="left"/>
    </xf>
    <xf numFmtId="0" fontId="16" fillId="0" borderId="2">
      <alignment horizontal="center" vertical="top"/>
    </xf>
    <xf numFmtId="4" fontId="16" fillId="0" borderId="39">
      <alignment horizontal="right"/>
    </xf>
    <xf numFmtId="0" fontId="16" fillId="0" borderId="40"/>
    <xf numFmtId="4" fontId="16" fillId="0" borderId="41">
      <alignment horizontal="right"/>
    </xf>
    <xf numFmtId="4" fontId="16" fillId="0" borderId="42">
      <alignment horizontal="right"/>
    </xf>
    <xf numFmtId="0" fontId="16" fillId="0" borderId="16"/>
    <xf numFmtId="4" fontId="16" fillId="0" borderId="16">
      <alignment horizontal="right"/>
    </xf>
    <xf numFmtId="0" fontId="16" fillId="0" borderId="43"/>
    <xf numFmtId="4" fontId="16" fillId="0" borderId="36">
      <alignment horizontal="right"/>
    </xf>
    <xf numFmtId="0" fontId="17" fillId="0" borderId="3">
      <alignment wrapText="1"/>
    </xf>
    <xf numFmtId="0" fontId="16" fillId="0" borderId="3">
      <alignment horizontal="center" vertical="top"/>
    </xf>
    <xf numFmtId="0" fontId="16" fillId="0" borderId="44"/>
    <xf numFmtId="0" fontId="8" fillId="0" borderId="38"/>
    <xf numFmtId="0" fontId="15" fillId="0" borderId="0"/>
    <xf numFmtId="0" fontId="20" fillId="0" borderId="0"/>
    <xf numFmtId="0" fontId="16" fillId="0" borderId="0">
      <alignment horizontal="left"/>
    </xf>
    <xf numFmtId="0" fontId="16" fillId="0" borderId="0"/>
    <xf numFmtId="0" fontId="8" fillId="0" borderId="0"/>
    <xf numFmtId="0" fontId="10" fillId="0" borderId="0"/>
    <xf numFmtId="49" fontId="16" fillId="0" borderId="3">
      <alignment horizontal="center" vertical="center" wrapText="1"/>
    </xf>
    <xf numFmtId="0" fontId="16" fillId="0" borderId="45">
      <alignment horizontal="left" wrapText="1"/>
    </xf>
    <xf numFmtId="0" fontId="16" fillId="0" borderId="10">
      <alignment horizontal="left" wrapText="1" indent="1"/>
    </xf>
    <xf numFmtId="0" fontId="16" fillId="0" borderId="44">
      <alignment horizontal="left" wrapText="1" indent="2"/>
    </xf>
    <xf numFmtId="0" fontId="21" fillId="0" borderId="0">
      <alignment horizontal="center" vertical="top"/>
    </xf>
    <xf numFmtId="0" fontId="16" fillId="0" borderId="12">
      <alignment horizontal="left"/>
    </xf>
    <xf numFmtId="49" fontId="16" fillId="0" borderId="23">
      <alignment horizontal="center" wrapText="1"/>
    </xf>
    <xf numFmtId="49" fontId="16" fillId="0" borderId="27">
      <alignment horizontal="center" wrapText="1"/>
    </xf>
    <xf numFmtId="49" fontId="16" fillId="0" borderId="25">
      <alignment horizontal="center"/>
    </xf>
    <xf numFmtId="0" fontId="16" fillId="0" borderId="32"/>
    <xf numFmtId="49" fontId="16" fillId="0" borderId="12"/>
    <xf numFmtId="4" fontId="12" fillId="0" borderId="3">
      <alignment horizontal="right" vertical="top" shrinkToFit="1"/>
    </xf>
    <xf numFmtId="49" fontId="16" fillId="0" borderId="0"/>
    <xf numFmtId="4" fontId="6" fillId="3" borderId="3">
      <alignment horizontal="right" vertical="top" shrinkToFit="1"/>
    </xf>
    <xf numFmtId="49" fontId="16" fillId="0" borderId="46">
      <alignment horizontal="center"/>
    </xf>
    <xf numFmtId="49" fontId="16" fillId="0" borderId="2">
      <alignment horizontal="center"/>
    </xf>
    <xf numFmtId="0" fontId="12" fillId="0" borderId="3">
      <alignment horizontal="center" vertical="center" wrapText="1"/>
    </xf>
    <xf numFmtId="49" fontId="16" fillId="0" borderId="3">
      <alignment horizontal="center"/>
    </xf>
    <xf numFmtId="0" fontId="12" fillId="0" borderId="3">
      <alignment horizontal="center" vertical="center" wrapText="1"/>
    </xf>
    <xf numFmtId="49" fontId="16" fillId="0" borderId="14">
      <alignment horizontal="center" vertical="center" wrapText="1"/>
    </xf>
    <xf numFmtId="0" fontId="12" fillId="0" borderId="3">
      <alignment horizontal="center" vertical="center" wrapText="1"/>
    </xf>
    <xf numFmtId="4" fontId="16" fillId="0" borderId="3">
      <alignment horizontal="right"/>
    </xf>
    <xf numFmtId="49" fontId="16" fillId="0" borderId="35">
      <alignment horizontal="center" vertical="center" wrapText="1"/>
    </xf>
    <xf numFmtId="0" fontId="12" fillId="0" borderId="3">
      <alignment horizontal="center" vertical="center" wrapText="1"/>
    </xf>
    <xf numFmtId="0" fontId="16" fillId="6" borderId="0"/>
    <xf numFmtId="4" fontId="16" fillId="0" borderId="3">
      <alignment horizontal="right"/>
    </xf>
    <xf numFmtId="0" fontId="12" fillId="0" borderId="3">
      <alignment horizontal="center" vertical="center" wrapText="1"/>
    </xf>
    <xf numFmtId="0" fontId="16" fillId="6" borderId="0"/>
    <xf numFmtId="0" fontId="12" fillId="0" borderId="3">
      <alignment horizontal="center" vertical="center" wrapText="1"/>
    </xf>
    <xf numFmtId="0" fontId="16" fillId="0" borderId="0">
      <alignment horizontal="center"/>
    </xf>
    <xf numFmtId="0" fontId="22" fillId="0" borderId="0">
      <alignment horizontal="center" wrapText="1"/>
    </xf>
    <xf numFmtId="0" fontId="12" fillId="0" borderId="3">
      <alignment horizontal="center" vertical="center" wrapText="1"/>
    </xf>
    <xf numFmtId="0" fontId="16" fillId="0" borderId="0">
      <alignment horizontal="center"/>
    </xf>
    <xf numFmtId="0" fontId="12" fillId="0" borderId="3">
      <alignment horizontal="center" vertical="center" wrapText="1"/>
    </xf>
    <xf numFmtId="0" fontId="16" fillId="0" borderId="7">
      <alignment wrapText="1"/>
    </xf>
    <xf numFmtId="0" fontId="12" fillId="0" borderId="3">
      <alignment horizontal="center" vertical="center" wrapText="1"/>
    </xf>
    <xf numFmtId="0" fontId="16" fillId="0" borderId="47">
      <alignment wrapText="1"/>
    </xf>
    <xf numFmtId="0" fontId="12" fillId="0" borderId="3">
      <alignment horizontal="center" vertical="center" wrapText="1"/>
    </xf>
    <xf numFmtId="0" fontId="23" fillId="0" borderId="48"/>
    <xf numFmtId="0" fontId="12" fillId="0" borderId="3">
      <alignment horizontal="center" vertical="center" wrapText="1"/>
    </xf>
    <xf numFmtId="49" fontId="24" fillId="0" borderId="49">
      <alignment horizontal="right"/>
    </xf>
    <xf numFmtId="0" fontId="12" fillId="0" borderId="0">
      <alignment horizontal="left" wrapText="1"/>
    </xf>
    <xf numFmtId="0" fontId="16" fillId="0" borderId="49">
      <alignment horizontal="right"/>
    </xf>
    <xf numFmtId="10" fontId="12" fillId="0" borderId="3">
      <alignment horizontal="right" vertical="top" shrinkToFit="1"/>
    </xf>
    <xf numFmtId="0" fontId="23" fillId="0" borderId="7"/>
    <xf numFmtId="10" fontId="6" fillId="3" borderId="3">
      <alignment horizontal="right" vertical="top" shrinkToFit="1"/>
    </xf>
    <xf numFmtId="0" fontId="16" fillId="0" borderId="35">
      <alignment horizontal="center"/>
    </xf>
    <xf numFmtId="0" fontId="8" fillId="0" borderId="32"/>
    <xf numFmtId="0" fontId="13" fillId="0" borderId="0">
      <alignment horizontal="center" wrapText="1"/>
    </xf>
    <xf numFmtId="0" fontId="16" fillId="0" borderId="35">
      <alignment horizontal="center"/>
    </xf>
    <xf numFmtId="0" fontId="13" fillId="0" borderId="0">
      <alignment horizontal="center"/>
    </xf>
    <xf numFmtId="49" fontId="10" fillId="0" borderId="50">
      <alignment horizontal="center"/>
    </xf>
    <xf numFmtId="0" fontId="12" fillId="0" borderId="0">
      <alignment horizontal="right"/>
    </xf>
    <xf numFmtId="166" fontId="16" fillId="0" borderId="11">
      <alignment horizontal="center"/>
    </xf>
    <xf numFmtId="0" fontId="12" fillId="0" borderId="0">
      <alignment vertical="top"/>
    </xf>
    <xf numFmtId="0" fontId="16" fillId="0" borderId="51">
      <alignment horizontal="center"/>
    </xf>
    <xf numFmtId="0" fontId="6" fillId="0" borderId="3">
      <alignment vertical="top" wrapText="1"/>
    </xf>
    <xf numFmtId="49" fontId="16" fillId="0" borderId="52">
      <alignment horizontal="center"/>
    </xf>
    <xf numFmtId="0" fontId="12" fillId="5" borderId="0">
      <alignment horizontal="center"/>
    </xf>
    <xf numFmtId="49" fontId="16" fillId="0" borderId="11">
      <alignment horizontal="center"/>
    </xf>
    <xf numFmtId="0" fontId="12" fillId="5" borderId="0">
      <alignment horizontal="left"/>
    </xf>
    <xf numFmtId="0" fontId="16" fillId="0" borderId="11">
      <alignment horizontal="center"/>
    </xf>
    <xf numFmtId="4" fontId="6" fillId="4" borderId="3">
      <alignment horizontal="right" vertical="top" shrinkToFit="1"/>
    </xf>
    <xf numFmtId="49" fontId="16" fillId="0" borderId="53">
      <alignment horizontal="center"/>
    </xf>
    <xf numFmtId="10" fontId="6" fillId="4" borderId="3">
      <alignment horizontal="right" vertical="top" shrinkToFit="1"/>
    </xf>
    <xf numFmtId="0" fontId="23" fillId="0" borderId="0"/>
    <xf numFmtId="0" fontId="10" fillId="0" borderId="38"/>
    <xf numFmtId="0" fontId="10" fillId="0" borderId="54"/>
    <xf numFmtId="4" fontId="16" fillId="0" borderId="44">
      <alignment horizontal="right"/>
    </xf>
    <xf numFmtId="0" fontId="10" fillId="0" borderId="38"/>
    <xf numFmtId="49" fontId="16" fillId="0" borderId="16">
      <alignment horizontal="center"/>
    </xf>
    <xf numFmtId="4" fontId="16" fillId="0" borderId="44">
      <alignment horizontal="right"/>
    </xf>
    <xf numFmtId="0" fontId="16" fillId="0" borderId="55">
      <alignment horizontal="left" wrapText="1"/>
    </xf>
    <xf numFmtId="0" fontId="22" fillId="0" borderId="0">
      <alignment horizontal="left" wrapText="1"/>
    </xf>
    <xf numFmtId="0" fontId="16" fillId="0" borderId="15">
      <alignment horizontal="left" wrapText="1" indent="1"/>
    </xf>
    <xf numFmtId="49" fontId="10" fillId="0" borderId="0"/>
    <xf numFmtId="0" fontId="16" fillId="0" borderId="56">
      <alignment horizontal="left" wrapText="1" indent="2"/>
    </xf>
    <xf numFmtId="0" fontId="16" fillId="0" borderId="0">
      <alignment horizontal="right"/>
    </xf>
    <xf numFmtId="0" fontId="16" fillId="6" borderId="32"/>
    <xf numFmtId="49" fontId="16" fillId="0" borderId="17">
      <alignment horizontal="center" vertical="center" wrapText="1"/>
    </xf>
    <xf numFmtId="0" fontId="22" fillId="0" borderId="0">
      <alignment horizontal="left" wrapText="1"/>
    </xf>
    <xf numFmtId="0" fontId="16" fillId="0" borderId="55">
      <alignment horizontal="left" wrapText="1"/>
    </xf>
    <xf numFmtId="49" fontId="10" fillId="0" borderId="0"/>
    <xf numFmtId="0" fontId="16" fillId="0" borderId="15">
      <alignment horizontal="left" wrapText="1" indent="1"/>
    </xf>
    <xf numFmtId="0" fontId="10" fillId="0" borderId="38"/>
    <xf numFmtId="0" fontId="16" fillId="0" borderId="0">
      <alignment horizontal="right"/>
    </xf>
    <xf numFmtId="0" fontId="16" fillId="0" borderId="56">
      <alignment horizontal="left" wrapText="1" indent="2"/>
    </xf>
    <xf numFmtId="49" fontId="16" fillId="0" borderId="0">
      <alignment horizontal="right"/>
    </xf>
    <xf numFmtId="0" fontId="16" fillId="6" borderId="32"/>
    <xf numFmtId="0" fontId="16" fillId="0" borderId="0">
      <alignment horizontal="left" wrapText="1"/>
    </xf>
    <xf numFmtId="49" fontId="16" fillId="0" borderId="0">
      <alignment horizontal="right"/>
    </xf>
    <xf numFmtId="0" fontId="16" fillId="0" borderId="7">
      <alignment horizontal="left"/>
    </xf>
    <xf numFmtId="4" fontId="16" fillId="0" borderId="5">
      <alignment horizontal="right"/>
    </xf>
    <xf numFmtId="0" fontId="16" fillId="0" borderId="8">
      <alignment horizontal="left" wrapText="1"/>
    </xf>
    <xf numFmtId="49" fontId="16" fillId="0" borderId="40">
      <alignment horizontal="center"/>
    </xf>
    <xf numFmtId="0" fontId="16" fillId="0" borderId="47"/>
    <xf numFmtId="49" fontId="16" fillId="0" borderId="54">
      <alignment horizontal="center"/>
    </xf>
    <xf numFmtId="0" fontId="15" fillId="0" borderId="56">
      <alignment horizontal="left" wrapText="1"/>
    </xf>
    <xf numFmtId="49" fontId="16" fillId="0" borderId="0">
      <alignment horizontal="center"/>
    </xf>
    <xf numFmtId="49" fontId="16" fillId="0" borderId="0">
      <alignment horizontal="center" wrapText="1"/>
    </xf>
    <xf numFmtId="0" fontId="16" fillId="0" borderId="0">
      <alignment horizontal="left" wrapText="1"/>
    </xf>
    <xf numFmtId="49" fontId="16" fillId="0" borderId="25">
      <alignment horizontal="center" wrapText="1"/>
    </xf>
    <xf numFmtId="0" fontId="16" fillId="0" borderId="7">
      <alignment horizontal="left"/>
    </xf>
    <xf numFmtId="0" fontId="16" fillId="0" borderId="57"/>
    <xf numFmtId="0" fontId="16" fillId="0" borderId="8">
      <alignment horizontal="left" wrapText="1"/>
    </xf>
    <xf numFmtId="0" fontId="16" fillId="0" borderId="58">
      <alignment horizontal="center" wrapText="1"/>
    </xf>
    <xf numFmtId="0" fontId="16" fillId="0" borderId="47"/>
    <xf numFmtId="0" fontId="10" fillId="0" borderId="32"/>
    <xf numFmtId="0" fontId="15" fillId="0" borderId="56">
      <alignment horizontal="left" wrapText="1"/>
    </xf>
    <xf numFmtId="49" fontId="16" fillId="0" borderId="0">
      <alignment horizontal="center"/>
    </xf>
    <xf numFmtId="49" fontId="16" fillId="0" borderId="0">
      <alignment horizontal="center" wrapText="1"/>
    </xf>
    <xf numFmtId="49" fontId="16" fillId="0" borderId="46">
      <alignment horizontal="center" wrapText="1"/>
    </xf>
    <xf numFmtId="49" fontId="16" fillId="0" borderId="25">
      <alignment horizontal="center" wrapText="1"/>
    </xf>
    <xf numFmtId="49" fontId="16" fillId="0" borderId="59">
      <alignment horizontal="center" wrapText="1"/>
    </xf>
    <xf numFmtId="0" fontId="16" fillId="0" borderId="57"/>
    <xf numFmtId="49" fontId="16" fillId="0" borderId="7"/>
    <xf numFmtId="0" fontId="16" fillId="0" borderId="58">
      <alignment horizontal="center" wrapText="1"/>
    </xf>
    <xf numFmtId="4" fontId="16" fillId="0" borderId="14">
      <alignment horizontal="right"/>
    </xf>
    <xf numFmtId="0" fontId="10" fillId="0" borderId="32"/>
    <xf numFmtId="4" fontId="16" fillId="0" borderId="46">
      <alignment horizontal="right"/>
    </xf>
    <xf numFmtId="49" fontId="16" fillId="0" borderId="46">
      <alignment horizontal="center" wrapText="1"/>
    </xf>
    <xf numFmtId="4" fontId="16" fillId="0" borderId="60">
      <alignment horizontal="right"/>
    </xf>
    <xf numFmtId="49" fontId="16" fillId="0" borderId="59">
      <alignment horizontal="center" wrapText="1"/>
    </xf>
    <xf numFmtId="49" fontId="16" fillId="0" borderId="44">
      <alignment horizontal="center"/>
    </xf>
    <xf numFmtId="49" fontId="16" fillId="0" borderId="7"/>
    <xf numFmtId="4" fontId="16" fillId="0" borderId="61">
      <alignment horizontal="right"/>
    </xf>
    <xf numFmtId="4" fontId="16" fillId="0" borderId="14">
      <alignment horizontal="right"/>
    </xf>
    <xf numFmtId="4" fontId="16" fillId="0" borderId="14">
      <alignment horizontal="right"/>
    </xf>
    <xf numFmtId="4" fontId="16" fillId="0" borderId="46">
      <alignment horizontal="right"/>
    </xf>
    <xf numFmtId="0" fontId="15" fillId="0" borderId="11">
      <alignment horizontal="left" wrapText="1"/>
    </xf>
    <xf numFmtId="4" fontId="16" fillId="0" borderId="60">
      <alignment horizontal="right"/>
    </xf>
    <xf numFmtId="0" fontId="16" fillId="0" borderId="7"/>
    <xf numFmtId="49" fontId="16" fillId="0" borderId="44">
      <alignment horizontal="center"/>
    </xf>
    <xf numFmtId="0" fontId="10" fillId="0" borderId="7"/>
    <xf numFmtId="4" fontId="16" fillId="0" borderId="61">
      <alignment horizontal="right"/>
    </xf>
    <xf numFmtId="0" fontId="1" fillId="0" borderId="0"/>
    <xf numFmtId="0" fontId="1" fillId="3" borderId="4" applyNumberFormat="0" applyFont="0" applyAlignment="0" applyProtection="0"/>
    <xf numFmtId="0" fontId="25" fillId="0" borderId="0"/>
    <xf numFmtId="164" fontId="26" fillId="0" borderId="0" applyFont="0" applyFill="0" applyBorder="0" applyAlignment="0" applyProtection="0"/>
  </cellStyleXfs>
  <cellXfs count="21">
    <xf numFmtId="0" fontId="0" fillId="0" borderId="0" xfId="0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4" fontId="27" fillId="2" borderId="3" xfId="0" applyNumberFormat="1" applyFont="1" applyFill="1" applyBorder="1" applyAlignment="1">
      <alignment horizontal="right" vertical="center" wrapText="1"/>
    </xf>
    <xf numFmtId="4" fontId="27" fillId="0" borderId="3" xfId="0" applyNumberFormat="1" applyFont="1" applyFill="1" applyBorder="1" applyAlignment="1">
      <alignment horizontal="right" vertical="center" wrapText="1"/>
    </xf>
    <xf numFmtId="4" fontId="28" fillId="0" borderId="1" xfId="0" applyNumberFormat="1" applyFont="1" applyFill="1" applyBorder="1" applyAlignment="1">
      <alignment horizontal="righ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vertical="top" wrapText="1"/>
    </xf>
    <xf numFmtId="165" fontId="27" fillId="2" borderId="3" xfId="1" applyNumberFormat="1" applyFont="1" applyFill="1" applyBorder="1" applyAlignment="1">
      <alignment horizontal="right" vertical="center" wrapText="1"/>
    </xf>
    <xf numFmtId="4" fontId="27" fillId="2" borderId="3" xfId="1" applyNumberFormat="1" applyFont="1" applyFill="1" applyBorder="1" applyAlignment="1">
      <alignment horizontal="right" vertical="center" wrapText="1"/>
    </xf>
    <xf numFmtId="165" fontId="27" fillId="0" borderId="3" xfId="1" applyNumberFormat="1" applyFont="1" applyFill="1" applyBorder="1" applyAlignment="1">
      <alignment horizontal="right" vertical="center" wrapText="1"/>
    </xf>
    <xf numFmtId="4" fontId="27" fillId="0" borderId="3" xfId="1" applyNumberFormat="1" applyFont="1" applyFill="1" applyBorder="1" applyAlignment="1">
      <alignment horizontal="right" vertical="center" wrapText="1"/>
    </xf>
    <xf numFmtId="165" fontId="28" fillId="0" borderId="1" xfId="1" applyNumberFormat="1" applyFont="1" applyFill="1" applyBorder="1" applyAlignment="1">
      <alignment horizontal="right" vertical="center" wrapText="1"/>
    </xf>
    <xf numFmtId="4" fontId="28" fillId="0" borderId="1" xfId="1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vertical="center" wrapText="1"/>
    </xf>
  </cellXfs>
  <cellStyles count="372">
    <cellStyle name="br" xfId="6"/>
    <cellStyle name="br 2" xfId="7"/>
    <cellStyle name="col" xfId="8"/>
    <cellStyle name="col 2" xfId="9"/>
    <cellStyle name="ex73" xfId="42"/>
    <cellStyle name="Normal 2" xfId="2"/>
    <cellStyle name="Normal 3" xfId="41"/>
    <cellStyle name="style0" xfId="10"/>
    <cellStyle name="style0 2" xfId="11"/>
    <cellStyle name="td" xfId="12"/>
    <cellStyle name="td 2" xfId="13"/>
    <cellStyle name="tr" xfId="14"/>
    <cellStyle name="tr 2" xfId="15"/>
    <cellStyle name="xl100" xfId="43"/>
    <cellStyle name="xl100 2" xfId="44"/>
    <cellStyle name="xl101" xfId="45"/>
    <cellStyle name="xl101 2" xfId="46"/>
    <cellStyle name="xl102" xfId="47"/>
    <cellStyle name="xl102 2" xfId="48"/>
    <cellStyle name="xl103" xfId="49"/>
    <cellStyle name="xl103 2" xfId="50"/>
    <cellStyle name="xl104" xfId="51"/>
    <cellStyle name="xl104 2" xfId="52"/>
    <cellStyle name="xl105" xfId="53"/>
    <cellStyle name="xl105 2" xfId="54"/>
    <cellStyle name="xl106" xfId="55"/>
    <cellStyle name="xl106 2" xfId="56"/>
    <cellStyle name="xl107" xfId="57"/>
    <cellStyle name="xl107 2" xfId="58"/>
    <cellStyle name="xl108" xfId="59"/>
    <cellStyle name="xl108 2" xfId="60"/>
    <cellStyle name="xl109" xfId="61"/>
    <cellStyle name="xl109 2" xfId="62"/>
    <cellStyle name="xl110" xfId="63"/>
    <cellStyle name="xl110 2" xfId="64"/>
    <cellStyle name="xl111" xfId="65"/>
    <cellStyle name="xl111 2" xfId="66"/>
    <cellStyle name="xl112" xfId="67"/>
    <cellStyle name="xl112 2" xfId="68"/>
    <cellStyle name="xl113" xfId="69"/>
    <cellStyle name="xl113 2" xfId="70"/>
    <cellStyle name="xl114" xfId="71"/>
    <cellStyle name="xl114 2" xfId="72"/>
    <cellStyle name="xl115" xfId="73"/>
    <cellStyle name="xl115 2" xfId="74"/>
    <cellStyle name="xl116" xfId="75"/>
    <cellStyle name="xl116 2" xfId="76"/>
    <cellStyle name="xl117" xfId="77"/>
    <cellStyle name="xl117 2" xfId="78"/>
    <cellStyle name="xl118" xfId="79"/>
    <cellStyle name="xl118 2" xfId="80"/>
    <cellStyle name="xl119" xfId="81"/>
    <cellStyle name="xl119 2" xfId="82"/>
    <cellStyle name="xl120" xfId="83"/>
    <cellStyle name="xl120 2" xfId="84"/>
    <cellStyle name="xl121" xfId="85"/>
    <cellStyle name="xl121 2" xfId="86"/>
    <cellStyle name="xl122" xfId="87"/>
    <cellStyle name="xl122 2" xfId="88"/>
    <cellStyle name="xl123" xfId="89"/>
    <cellStyle name="xl123 2" xfId="90"/>
    <cellStyle name="xl124" xfId="91"/>
    <cellStyle name="xl124 2" xfId="92"/>
    <cellStyle name="xl125" xfId="93"/>
    <cellStyle name="xl125 2" xfId="94"/>
    <cellStyle name="xl126" xfId="95"/>
    <cellStyle name="xl126 2" xfId="96"/>
    <cellStyle name="xl127" xfId="97"/>
    <cellStyle name="xl127 2" xfId="98"/>
    <cellStyle name="xl128" xfId="99"/>
    <cellStyle name="xl128 2" xfId="100"/>
    <cellStyle name="xl129" xfId="101"/>
    <cellStyle name="xl129 2" xfId="102"/>
    <cellStyle name="xl130" xfId="103"/>
    <cellStyle name="xl130 2" xfId="104"/>
    <cellStyle name="xl131" xfId="105"/>
    <cellStyle name="xl131 2" xfId="106"/>
    <cellStyle name="xl132" xfId="107"/>
    <cellStyle name="xl132 2" xfId="108"/>
    <cellStyle name="xl133" xfId="109"/>
    <cellStyle name="xl133 2" xfId="110"/>
    <cellStyle name="xl134" xfId="111"/>
    <cellStyle name="xl134 2" xfId="112"/>
    <cellStyle name="xl135" xfId="113"/>
    <cellStyle name="xl135 2" xfId="114"/>
    <cellStyle name="xl136" xfId="115"/>
    <cellStyle name="xl136 2" xfId="116"/>
    <cellStyle name="xl137" xfId="117"/>
    <cellStyle name="xl137 2" xfId="118"/>
    <cellStyle name="xl138" xfId="119"/>
    <cellStyle name="xl138 2" xfId="120"/>
    <cellStyle name="xl139" xfId="121"/>
    <cellStyle name="xl139 2" xfId="122"/>
    <cellStyle name="xl140" xfId="123"/>
    <cellStyle name="xl140 2" xfId="124"/>
    <cellStyle name="xl141" xfId="125"/>
    <cellStyle name="xl141 2" xfId="126"/>
    <cellStyle name="xl142" xfId="127"/>
    <cellStyle name="xl142 2" xfId="128"/>
    <cellStyle name="xl143" xfId="129"/>
    <cellStyle name="xl143 2" xfId="130"/>
    <cellStyle name="xl144" xfId="131"/>
    <cellStyle name="xl144 2" xfId="132"/>
    <cellStyle name="xl145" xfId="133"/>
    <cellStyle name="xl145 2" xfId="134"/>
    <cellStyle name="xl146" xfId="135"/>
    <cellStyle name="xl146 2" xfId="136"/>
    <cellStyle name="xl147" xfId="137"/>
    <cellStyle name="xl147 2" xfId="138"/>
    <cellStyle name="xl148" xfId="139"/>
    <cellStyle name="xl148 2" xfId="140"/>
    <cellStyle name="xl149" xfId="141"/>
    <cellStyle name="xl149 2" xfId="142"/>
    <cellStyle name="xl150" xfId="143"/>
    <cellStyle name="xl150 2" xfId="144"/>
    <cellStyle name="xl151" xfId="145"/>
    <cellStyle name="xl151 2" xfId="146"/>
    <cellStyle name="xl152" xfId="147"/>
    <cellStyle name="xl152 2" xfId="148"/>
    <cellStyle name="xl153" xfId="149"/>
    <cellStyle name="xl153 2" xfId="150"/>
    <cellStyle name="xl154" xfId="151"/>
    <cellStyle name="xl154 2" xfId="152"/>
    <cellStyle name="xl155" xfId="153"/>
    <cellStyle name="xl155 2" xfId="154"/>
    <cellStyle name="xl156" xfId="155"/>
    <cellStyle name="xl156 2" xfId="156"/>
    <cellStyle name="xl157" xfId="157"/>
    <cellStyle name="xl157 2" xfId="158"/>
    <cellStyle name="xl158" xfId="159"/>
    <cellStyle name="xl158 2" xfId="160"/>
    <cellStyle name="xl159" xfId="161"/>
    <cellStyle name="xl159 2" xfId="162"/>
    <cellStyle name="xl160" xfId="163"/>
    <cellStyle name="xl160 2" xfId="164"/>
    <cellStyle name="xl161" xfId="165"/>
    <cellStyle name="xl161 2" xfId="166"/>
    <cellStyle name="xl162" xfId="167"/>
    <cellStyle name="xl162 2" xfId="168"/>
    <cellStyle name="xl163" xfId="169"/>
    <cellStyle name="xl163 2" xfId="170"/>
    <cellStyle name="xl164" xfId="171"/>
    <cellStyle name="xl164 2" xfId="172"/>
    <cellStyle name="xl165" xfId="173"/>
    <cellStyle name="xl165 2" xfId="174"/>
    <cellStyle name="xl166" xfId="175"/>
    <cellStyle name="xl166 2" xfId="176"/>
    <cellStyle name="xl167" xfId="177"/>
    <cellStyle name="xl167 2" xfId="178"/>
    <cellStyle name="xl168" xfId="179"/>
    <cellStyle name="xl168 2" xfId="180"/>
    <cellStyle name="xl169" xfId="181"/>
    <cellStyle name="xl169 2" xfId="182"/>
    <cellStyle name="xl170" xfId="183"/>
    <cellStyle name="xl170 2" xfId="184"/>
    <cellStyle name="xl171" xfId="185"/>
    <cellStyle name="xl171 2" xfId="186"/>
    <cellStyle name="xl172" xfId="187"/>
    <cellStyle name="xl172 2" xfId="188"/>
    <cellStyle name="xl173" xfId="189"/>
    <cellStyle name="xl173 2" xfId="190"/>
    <cellStyle name="xl174" xfId="191"/>
    <cellStyle name="xl174 2" xfId="192"/>
    <cellStyle name="xl175" xfId="193"/>
    <cellStyle name="xl175 2" xfId="194"/>
    <cellStyle name="xl176" xfId="195"/>
    <cellStyle name="xl176 2" xfId="196"/>
    <cellStyle name="xl177" xfId="197"/>
    <cellStyle name="xl177 2" xfId="198"/>
    <cellStyle name="xl178" xfId="199"/>
    <cellStyle name="xl178 2" xfId="200"/>
    <cellStyle name="xl179" xfId="201"/>
    <cellStyle name="xl179 2" xfId="202"/>
    <cellStyle name="xl180" xfId="203"/>
    <cellStyle name="xl180 2" xfId="204"/>
    <cellStyle name="xl181" xfId="205"/>
    <cellStyle name="xl181 2" xfId="206"/>
    <cellStyle name="xl182" xfId="207"/>
    <cellStyle name="xl182 2" xfId="208"/>
    <cellStyle name="xl183" xfId="209"/>
    <cellStyle name="xl184" xfId="210"/>
    <cellStyle name="xl185" xfId="211"/>
    <cellStyle name="xl186" xfId="212"/>
    <cellStyle name="xl187" xfId="213"/>
    <cellStyle name="xl188" xfId="214"/>
    <cellStyle name="xl189" xfId="215"/>
    <cellStyle name="xl190" xfId="216"/>
    <cellStyle name="xl191" xfId="217"/>
    <cellStyle name="xl192" xfId="218"/>
    <cellStyle name="xl193" xfId="219"/>
    <cellStyle name="xl194" xfId="220"/>
    <cellStyle name="xl195" xfId="221"/>
    <cellStyle name="xl196" xfId="222"/>
    <cellStyle name="xl197" xfId="223"/>
    <cellStyle name="xl198" xfId="224"/>
    <cellStyle name="xl199" xfId="225"/>
    <cellStyle name="xl200" xfId="226"/>
    <cellStyle name="xl21" xfId="16"/>
    <cellStyle name="xl21 2" xfId="17"/>
    <cellStyle name="xl22" xfId="18"/>
    <cellStyle name="xl22 2" xfId="227"/>
    <cellStyle name="xl23" xfId="19"/>
    <cellStyle name="xl23 2" xfId="228"/>
    <cellStyle name="xl24" xfId="20"/>
    <cellStyle name="xl24 2" xfId="229"/>
    <cellStyle name="xl25" xfId="21"/>
    <cellStyle name="xl25 2" xfId="230"/>
    <cellStyle name="xl26" xfId="22"/>
    <cellStyle name="xl26 2" xfId="231"/>
    <cellStyle name="xl27" xfId="23"/>
    <cellStyle name="xl27 2" xfId="232"/>
    <cellStyle name="xl28" xfId="24"/>
    <cellStyle name="xl28 2" xfId="233"/>
    <cellStyle name="xl29" xfId="25"/>
    <cellStyle name="xl29 2" xfId="234"/>
    <cellStyle name="xl30" xfId="26"/>
    <cellStyle name="xl30 2" xfId="235"/>
    <cellStyle name="xl31" xfId="27"/>
    <cellStyle name="xl31 2" xfId="236"/>
    <cellStyle name="xl32" xfId="28"/>
    <cellStyle name="xl33" xfId="29"/>
    <cellStyle name="xl33 2" xfId="237"/>
    <cellStyle name="xl34" xfId="30"/>
    <cellStyle name="xl34 2" xfId="238"/>
    <cellStyle name="xl35" xfId="31"/>
    <cellStyle name="xl35 2" xfId="239"/>
    <cellStyle name="xl36" xfId="32"/>
    <cellStyle name="xl36 2" xfId="240"/>
    <cellStyle name="xl37" xfId="4"/>
    <cellStyle name="xl37 2" xfId="241"/>
    <cellStyle name="xl38" xfId="3"/>
    <cellStyle name="xl38 2" xfId="242"/>
    <cellStyle name="xl39" xfId="33"/>
    <cellStyle name="xl39 2" xfId="243"/>
    <cellStyle name="xl40" xfId="244"/>
    <cellStyle name="xl40 2" xfId="245"/>
    <cellStyle name="xl41" xfId="246"/>
    <cellStyle name="xl41 2" xfId="247"/>
    <cellStyle name="xl42" xfId="34"/>
    <cellStyle name="xl42 2" xfId="248"/>
    <cellStyle name="xl43" xfId="249"/>
    <cellStyle name="xl43 2" xfId="250"/>
    <cellStyle name="xl44" xfId="251"/>
    <cellStyle name="xl44 2" xfId="252"/>
    <cellStyle name="xl45" xfId="253"/>
    <cellStyle name="xl45 2" xfId="254"/>
    <cellStyle name="xl45 3" xfId="255"/>
    <cellStyle name="xl46" xfId="256"/>
    <cellStyle name="xl46 2" xfId="257"/>
    <cellStyle name="xl46 3" xfId="258"/>
    <cellStyle name="xl47" xfId="259"/>
    <cellStyle name="xl47 2" xfId="260"/>
    <cellStyle name="xl48" xfId="261"/>
    <cellStyle name="xl48 2" xfId="262"/>
    <cellStyle name="xl48 3" xfId="263"/>
    <cellStyle name="xl49" xfId="264"/>
    <cellStyle name="xl49 2" xfId="265"/>
    <cellStyle name="xl50" xfId="266"/>
    <cellStyle name="xl50 2" xfId="267"/>
    <cellStyle name="xl51" xfId="268"/>
    <cellStyle name="xl51 2" xfId="269"/>
    <cellStyle name="xl52" xfId="270"/>
    <cellStyle name="xl52 2" xfId="271"/>
    <cellStyle name="xl53" xfId="272"/>
    <cellStyle name="xl53 2" xfId="273"/>
    <cellStyle name="xl54" xfId="274"/>
    <cellStyle name="xl54 2" xfId="275"/>
    <cellStyle name="xl55" xfId="276"/>
    <cellStyle name="xl55 2" xfId="277"/>
    <cellStyle name="xl56" xfId="278"/>
    <cellStyle name="xl56 2" xfId="279"/>
    <cellStyle name="xl56 3" xfId="280"/>
    <cellStyle name="xl57" xfId="281"/>
    <cellStyle name="xl57 2" xfId="282"/>
    <cellStyle name="xl58" xfId="283"/>
    <cellStyle name="xl58 2" xfId="284"/>
    <cellStyle name="xl59" xfId="285"/>
    <cellStyle name="xl59 2" xfId="286"/>
    <cellStyle name="xl60" xfId="287"/>
    <cellStyle name="xl60 2" xfId="288"/>
    <cellStyle name="xl61" xfId="289"/>
    <cellStyle name="xl61 2" xfId="290"/>
    <cellStyle name="xl62" xfId="291"/>
    <cellStyle name="xl62 2" xfId="292"/>
    <cellStyle name="xl63" xfId="293"/>
    <cellStyle name="xl63 2" xfId="294"/>
    <cellStyle name="xl64" xfId="295"/>
    <cellStyle name="xl64 2" xfId="296"/>
    <cellStyle name="xl65" xfId="297"/>
    <cellStyle name="xl65 2" xfId="298"/>
    <cellStyle name="xl66" xfId="299"/>
    <cellStyle name="xl66 2" xfId="300"/>
    <cellStyle name="xl67" xfId="301"/>
    <cellStyle name="xl67 2" xfId="302"/>
    <cellStyle name="xl68" xfId="303"/>
    <cellStyle name="xl68 2" xfId="304"/>
    <cellStyle name="xl69" xfId="305"/>
    <cellStyle name="xl69 2" xfId="306"/>
    <cellStyle name="xl70" xfId="307"/>
    <cellStyle name="xl70 2" xfId="308"/>
    <cellStyle name="xl71" xfId="309"/>
    <cellStyle name="xl71 2" xfId="310"/>
    <cellStyle name="xl72" xfId="311"/>
    <cellStyle name="xl72 2" xfId="312"/>
    <cellStyle name="xl73" xfId="313"/>
    <cellStyle name="xl73 2" xfId="314"/>
    <cellStyle name="xl74" xfId="315"/>
    <cellStyle name="xl74 2" xfId="316"/>
    <cellStyle name="xl75" xfId="317"/>
    <cellStyle name="xl75 2" xfId="318"/>
    <cellStyle name="xl75 3" xfId="319"/>
    <cellStyle name="xl76" xfId="320"/>
    <cellStyle name="xl76 2" xfId="321"/>
    <cellStyle name="xl77" xfId="322"/>
    <cellStyle name="xl77 2" xfId="323"/>
    <cellStyle name="xl78" xfId="324"/>
    <cellStyle name="xl78 2" xfId="325"/>
    <cellStyle name="xl79" xfId="326"/>
    <cellStyle name="xl79 2" xfId="327"/>
    <cellStyle name="xl80" xfId="328"/>
    <cellStyle name="xl80 2" xfId="329"/>
    <cellStyle name="xl81" xfId="330"/>
    <cellStyle name="xl81 2" xfId="331"/>
    <cellStyle name="xl82" xfId="332"/>
    <cellStyle name="xl82 2" xfId="333"/>
    <cellStyle name="xl83" xfId="334"/>
    <cellStyle name="xl83 2" xfId="335"/>
    <cellStyle name="xl84" xfId="336"/>
    <cellStyle name="xl84 2" xfId="337"/>
    <cellStyle name="xl85" xfId="338"/>
    <cellStyle name="xl85 2" xfId="339"/>
    <cellStyle name="xl86" xfId="340"/>
    <cellStyle name="xl86 2" xfId="341"/>
    <cellStyle name="xl87" xfId="342"/>
    <cellStyle name="xl87 2" xfId="343"/>
    <cellStyle name="xl88" xfId="344"/>
    <cellStyle name="xl88 2" xfId="345"/>
    <cellStyle name="xl89" xfId="346"/>
    <cellStyle name="xl89 2" xfId="347"/>
    <cellStyle name="xl90" xfId="348"/>
    <cellStyle name="xl90 2" xfId="349"/>
    <cellStyle name="xl91" xfId="350"/>
    <cellStyle name="xl91 2" xfId="351"/>
    <cellStyle name="xl92" xfId="352"/>
    <cellStyle name="xl92 2" xfId="353"/>
    <cellStyle name="xl93" xfId="354"/>
    <cellStyle name="xl93 2" xfId="355"/>
    <cellStyle name="xl94" xfId="356"/>
    <cellStyle name="xl94 2" xfId="357"/>
    <cellStyle name="xl95" xfId="358"/>
    <cellStyle name="xl95 2" xfId="359"/>
    <cellStyle name="xl96" xfId="360"/>
    <cellStyle name="xl96 2" xfId="361"/>
    <cellStyle name="xl97" xfId="362"/>
    <cellStyle name="xl97 2" xfId="363"/>
    <cellStyle name="xl98" xfId="364"/>
    <cellStyle name="xl98 2" xfId="365"/>
    <cellStyle name="xl99" xfId="366"/>
    <cellStyle name="xl99 2" xfId="367"/>
    <cellStyle name="Обычный" xfId="0" builtinId="0"/>
    <cellStyle name="Обычный 2" xfId="5"/>
    <cellStyle name="Обычный 2 2" xfId="35"/>
    <cellStyle name="Обычный 3" xfId="36"/>
    <cellStyle name="Обычный 3 2" xfId="368"/>
    <cellStyle name="Обычный 4" xfId="37"/>
    <cellStyle name="Обычный 5" xfId="38"/>
    <cellStyle name="Обычный 6" xfId="39"/>
    <cellStyle name="Обычный 7" xfId="40"/>
    <cellStyle name="Примечание 2" xfId="369"/>
    <cellStyle name="Процентный" xfId="1" builtinId="5"/>
    <cellStyle name="Стиль 1" xfId="370"/>
    <cellStyle name="Финансовый 2" xfId="3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tabSelected="1" zoomScale="85" zoomScaleNormal="85" workbookViewId="0">
      <pane ySplit="4" topLeftCell="A5" activePane="bottomLeft" state="frozen"/>
      <selection pane="bottomLeft" activeCell="F50" sqref="F50"/>
    </sheetView>
  </sheetViews>
  <sheetFormatPr defaultRowHeight="14.25" x14ac:dyDescent="0.2"/>
  <cols>
    <col min="1" max="1" width="45.83203125" style="1" customWidth="1"/>
    <col min="2" max="2" width="6.1640625" style="1" customWidth="1"/>
    <col min="3" max="3" width="6.33203125" style="1" customWidth="1"/>
    <col min="4" max="7" width="25" style="1" customWidth="1"/>
    <col min="8" max="11" width="21.83203125" style="11" customWidth="1"/>
    <col min="12" max="12" width="25.5" style="11" customWidth="1"/>
    <col min="13" max="13" width="26.1640625" style="11" customWidth="1"/>
    <col min="14" max="16384" width="9.33203125" style="1"/>
  </cols>
  <sheetData>
    <row r="1" spans="1:13" ht="32.25" customHeight="1" x14ac:dyDescent="0.2">
      <c r="A1" s="18" t="s">
        <v>75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5" customHeight="1" x14ac:dyDescent="0.2">
      <c r="A2" s="19" t="s">
        <v>71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56.25" customHeight="1" x14ac:dyDescent="0.2">
      <c r="A3" s="2" t="s">
        <v>70</v>
      </c>
      <c r="B3" s="2" t="s">
        <v>69</v>
      </c>
      <c r="C3" s="2" t="s">
        <v>68</v>
      </c>
      <c r="D3" s="2" t="s">
        <v>76</v>
      </c>
      <c r="E3" s="2" t="s">
        <v>77</v>
      </c>
      <c r="F3" s="2" t="s">
        <v>78</v>
      </c>
      <c r="G3" s="2" t="s">
        <v>72</v>
      </c>
      <c r="H3" s="10" t="s">
        <v>79</v>
      </c>
      <c r="I3" s="10" t="s">
        <v>80</v>
      </c>
      <c r="J3" s="10" t="s">
        <v>81</v>
      </c>
      <c r="K3" s="10" t="s">
        <v>82</v>
      </c>
      <c r="L3" s="10" t="s">
        <v>73</v>
      </c>
      <c r="M3" s="10" t="s">
        <v>83</v>
      </c>
    </row>
    <row r="4" spans="1:13" ht="14.45" customHeight="1" x14ac:dyDescent="0.2">
      <c r="A4" s="2" t="s">
        <v>67</v>
      </c>
      <c r="B4" s="2" t="s">
        <v>66</v>
      </c>
      <c r="C4" s="2" t="s">
        <v>65</v>
      </c>
      <c r="D4" s="2" t="s">
        <v>64</v>
      </c>
      <c r="E4" s="2" t="s">
        <v>63</v>
      </c>
      <c r="F4" s="2" t="s">
        <v>62</v>
      </c>
      <c r="G4" s="2" t="s">
        <v>61</v>
      </c>
      <c r="H4" s="10" t="s">
        <v>60</v>
      </c>
      <c r="I4" s="10" t="s">
        <v>59</v>
      </c>
      <c r="J4" s="10" t="s">
        <v>18</v>
      </c>
      <c r="K4" s="10" t="s">
        <v>13</v>
      </c>
      <c r="L4" s="10" t="s">
        <v>11</v>
      </c>
      <c r="M4" s="10" t="s">
        <v>9</v>
      </c>
    </row>
    <row r="5" spans="1:13" ht="15" customHeight="1" x14ac:dyDescent="0.2">
      <c r="A5" s="5" t="s">
        <v>58</v>
      </c>
      <c r="B5" s="4" t="s">
        <v>5</v>
      </c>
      <c r="C5" s="4" t="s">
        <v>7</v>
      </c>
      <c r="D5" s="6">
        <f>SUM(D6:D12)</f>
        <v>42595300.960000001</v>
      </c>
      <c r="E5" s="6">
        <f>SUM(E6:E12)</f>
        <v>45555857</v>
      </c>
      <c r="F5" s="6">
        <f>SUM(F6:F12)</f>
        <v>66892543.109999999</v>
      </c>
      <c r="G5" s="6">
        <f>SUM(G6:G12)</f>
        <v>54472312</v>
      </c>
      <c r="H5" s="6">
        <f t="shared" ref="H5" si="0">G5-D5</f>
        <v>11877011.039999999</v>
      </c>
      <c r="I5" s="12">
        <f t="shared" ref="I5:I10" si="1">IFERROR(G5/D5,"-")</f>
        <v>1.2788338331299349</v>
      </c>
      <c r="J5" s="13">
        <f t="shared" ref="J5:J26" si="2">G5-F5</f>
        <v>-12420231.109999999</v>
      </c>
      <c r="K5" s="12">
        <f>IFERROR(G5/F5,"-")</f>
        <v>0.81432562536042596</v>
      </c>
      <c r="L5" s="6">
        <f>SUM(L6:L12)</f>
        <v>59906192</v>
      </c>
      <c r="M5" s="6">
        <f>SUM(M6:M12)</f>
        <v>65972100</v>
      </c>
    </row>
    <row r="6" spans="1:13" ht="64.5" customHeight="1" x14ac:dyDescent="0.2">
      <c r="A6" s="3" t="s">
        <v>57</v>
      </c>
      <c r="B6" s="2" t="s">
        <v>5</v>
      </c>
      <c r="C6" s="2" t="s">
        <v>3</v>
      </c>
      <c r="D6" s="7">
        <v>1738625.07</v>
      </c>
      <c r="E6" s="7">
        <v>1818322</v>
      </c>
      <c r="F6" s="7">
        <v>2458323.86</v>
      </c>
      <c r="G6" s="7">
        <v>1838820</v>
      </c>
      <c r="H6" s="7">
        <f>G6-D6</f>
        <v>100194.92999999993</v>
      </c>
      <c r="I6" s="14">
        <f t="shared" si="1"/>
        <v>1.0576288308093935</v>
      </c>
      <c r="J6" s="15">
        <f t="shared" si="2"/>
        <v>-619503.85999999987</v>
      </c>
      <c r="K6" s="14">
        <f t="shared" ref="K6:K46" si="3">IFERROR(G6/F6,"-")</f>
        <v>0.74799745872376644</v>
      </c>
      <c r="L6" s="7">
        <v>1838820</v>
      </c>
      <c r="M6" s="7">
        <v>1838820</v>
      </c>
    </row>
    <row r="7" spans="1:13" ht="80.099999999999994" customHeight="1" x14ac:dyDescent="0.2">
      <c r="A7" s="3" t="s">
        <v>56</v>
      </c>
      <c r="B7" s="2" t="s">
        <v>5</v>
      </c>
      <c r="C7" s="2" t="s">
        <v>1</v>
      </c>
      <c r="D7" s="7">
        <v>781388.78</v>
      </c>
      <c r="E7" s="7">
        <v>912094</v>
      </c>
      <c r="F7" s="7">
        <v>1072094</v>
      </c>
      <c r="G7" s="7">
        <v>1165178</v>
      </c>
      <c r="H7" s="7">
        <f t="shared" ref="H7:H12" si="4">G7-D7</f>
        <v>383789.22</v>
      </c>
      <c r="I7" s="14">
        <f t="shared" si="1"/>
        <v>1.4911629521990319</v>
      </c>
      <c r="J7" s="15">
        <f t="shared" si="2"/>
        <v>93084</v>
      </c>
      <c r="K7" s="14">
        <f t="shared" si="3"/>
        <v>1.0868244762119739</v>
      </c>
      <c r="L7" s="7">
        <v>1165178</v>
      </c>
      <c r="M7" s="7">
        <v>1165178</v>
      </c>
    </row>
    <row r="8" spans="1:13" ht="96.6" customHeight="1" x14ac:dyDescent="0.2">
      <c r="A8" s="3" t="s">
        <v>55</v>
      </c>
      <c r="B8" s="2" t="s">
        <v>5</v>
      </c>
      <c r="C8" s="2" t="s">
        <v>10</v>
      </c>
      <c r="D8" s="7">
        <v>26848260.190000001</v>
      </c>
      <c r="E8" s="7">
        <v>28245959</v>
      </c>
      <c r="F8" s="7">
        <v>47005906</v>
      </c>
      <c r="G8" s="7">
        <v>33477429</v>
      </c>
      <c r="H8" s="7">
        <f t="shared" si="4"/>
        <v>6629168.8099999987</v>
      </c>
      <c r="I8" s="14">
        <f t="shared" si="1"/>
        <v>1.2469124167855437</v>
      </c>
      <c r="J8" s="15">
        <f t="shared" si="2"/>
        <v>-13528477</v>
      </c>
      <c r="K8" s="14">
        <f t="shared" si="3"/>
        <v>0.71219622912916514</v>
      </c>
      <c r="L8" s="7">
        <v>33477429</v>
      </c>
      <c r="M8" s="7">
        <v>33477429</v>
      </c>
    </row>
    <row r="9" spans="1:13" ht="15" customHeight="1" x14ac:dyDescent="0.2">
      <c r="A9" s="3" t="s">
        <v>54</v>
      </c>
      <c r="B9" s="2" t="s">
        <v>5</v>
      </c>
      <c r="C9" s="2" t="s">
        <v>12</v>
      </c>
      <c r="D9" s="7">
        <v>1338</v>
      </c>
      <c r="E9" s="7">
        <v>4123</v>
      </c>
      <c r="F9" s="7">
        <v>413</v>
      </c>
      <c r="G9" s="7">
        <v>4776</v>
      </c>
      <c r="H9" s="7">
        <f t="shared" si="4"/>
        <v>3438</v>
      </c>
      <c r="I9" s="14">
        <f t="shared" si="1"/>
        <v>3.5695067264573992</v>
      </c>
      <c r="J9" s="15">
        <f t="shared" si="2"/>
        <v>4363</v>
      </c>
      <c r="K9" s="14">
        <f t="shared" si="3"/>
        <v>11.564164648910412</v>
      </c>
      <c r="L9" s="7">
        <v>38656</v>
      </c>
      <c r="M9" s="7">
        <v>4564</v>
      </c>
    </row>
    <row r="10" spans="1:13" ht="64.5" customHeight="1" x14ac:dyDescent="0.2">
      <c r="A10" s="3" t="s">
        <v>53</v>
      </c>
      <c r="B10" s="2" t="s">
        <v>5</v>
      </c>
      <c r="C10" s="2" t="s">
        <v>17</v>
      </c>
      <c r="D10" s="7">
        <v>6144522.5700000003</v>
      </c>
      <c r="E10" s="7">
        <v>6588403</v>
      </c>
      <c r="F10" s="7">
        <v>7721790.7699999996</v>
      </c>
      <c r="G10" s="7">
        <v>8040840</v>
      </c>
      <c r="H10" s="7">
        <f t="shared" si="4"/>
        <v>1896317.4299999997</v>
      </c>
      <c r="I10" s="14">
        <f t="shared" si="1"/>
        <v>1.3086191658337418</v>
      </c>
      <c r="J10" s="15">
        <f t="shared" si="2"/>
        <v>319049.23000000045</v>
      </c>
      <c r="K10" s="14">
        <f t="shared" si="3"/>
        <v>1.0413180361270007</v>
      </c>
      <c r="L10" s="7">
        <v>8040840</v>
      </c>
      <c r="M10" s="7">
        <v>8040840</v>
      </c>
    </row>
    <row r="11" spans="1:13" ht="15" customHeight="1" x14ac:dyDescent="0.2">
      <c r="A11" s="3" t="s">
        <v>52</v>
      </c>
      <c r="B11" s="2" t="s">
        <v>5</v>
      </c>
      <c r="C11" s="2" t="s">
        <v>13</v>
      </c>
      <c r="D11" s="7">
        <v>0</v>
      </c>
      <c r="E11" s="7">
        <v>100000</v>
      </c>
      <c r="F11" s="7">
        <v>45000</v>
      </c>
      <c r="G11" s="7">
        <v>100000</v>
      </c>
      <c r="H11" s="7">
        <f t="shared" si="4"/>
        <v>100000</v>
      </c>
      <c r="I11" s="14" t="str">
        <f>IFERROR(G11/D11,"-")</f>
        <v>-</v>
      </c>
      <c r="J11" s="15">
        <f t="shared" si="2"/>
        <v>55000</v>
      </c>
      <c r="K11" s="14">
        <f t="shared" si="3"/>
        <v>2.2222222222222223</v>
      </c>
      <c r="L11" s="7">
        <v>100000</v>
      </c>
      <c r="M11" s="7">
        <v>100000</v>
      </c>
    </row>
    <row r="12" spans="1:13" ht="15" customHeight="1" x14ac:dyDescent="0.2">
      <c r="A12" s="3" t="s">
        <v>51</v>
      </c>
      <c r="B12" s="2" t="s">
        <v>5</v>
      </c>
      <c r="C12" s="2" t="s">
        <v>9</v>
      </c>
      <c r="D12" s="7">
        <v>7081166.3499999996</v>
      </c>
      <c r="E12" s="7">
        <v>7886956</v>
      </c>
      <c r="F12" s="7">
        <v>8589015.4800000004</v>
      </c>
      <c r="G12" s="7">
        <v>9845269</v>
      </c>
      <c r="H12" s="7">
        <f t="shared" si="4"/>
        <v>2764102.6500000004</v>
      </c>
      <c r="I12" s="14">
        <f>IFERROR(G12/D12,"-")</f>
        <v>1.3903456737744906</v>
      </c>
      <c r="J12" s="15">
        <f t="shared" si="2"/>
        <v>1256253.5199999996</v>
      </c>
      <c r="K12" s="14">
        <f t="shared" si="3"/>
        <v>1.1462628077601276</v>
      </c>
      <c r="L12" s="7">
        <v>15245269</v>
      </c>
      <c r="M12" s="7">
        <v>21345269</v>
      </c>
    </row>
    <row r="13" spans="1:13" ht="15" customHeight="1" x14ac:dyDescent="0.2">
      <c r="A13" s="5" t="s">
        <v>50</v>
      </c>
      <c r="B13" s="4" t="s">
        <v>3</v>
      </c>
      <c r="C13" s="4" t="s">
        <v>7</v>
      </c>
      <c r="D13" s="6">
        <f>SUM(D14:D14)</f>
        <v>2011608</v>
      </c>
      <c r="E13" s="6">
        <f>SUM(E14:E14)</f>
        <v>689965</v>
      </c>
      <c r="F13" s="6">
        <f>SUM(F14:F14)</f>
        <v>690892</v>
      </c>
      <c r="G13" s="6">
        <f>SUM(G14:G14)</f>
        <v>781468</v>
      </c>
      <c r="H13" s="6">
        <f>G13-D13</f>
        <v>-1230140</v>
      </c>
      <c r="I13" s="12">
        <f>IFERROR(G13/D13,"-")</f>
        <v>0.38847926633817326</v>
      </c>
      <c r="J13" s="13">
        <f t="shared" si="2"/>
        <v>90576</v>
      </c>
      <c r="K13" s="12">
        <f t="shared" si="3"/>
        <v>1.1311000851073685</v>
      </c>
      <c r="L13" s="6">
        <f>SUM(L14:L14)</f>
        <v>856901</v>
      </c>
      <c r="M13" s="6">
        <f>SUM(M14:M14)</f>
        <v>888108</v>
      </c>
    </row>
    <row r="14" spans="1:13" ht="32.25" customHeight="1" x14ac:dyDescent="0.2">
      <c r="A14" s="3" t="s">
        <v>49</v>
      </c>
      <c r="B14" s="2" t="s">
        <v>3</v>
      </c>
      <c r="C14" s="2" t="s">
        <v>1</v>
      </c>
      <c r="D14" s="7">
        <v>2011608</v>
      </c>
      <c r="E14" s="7">
        <v>689965</v>
      </c>
      <c r="F14" s="7">
        <v>690892</v>
      </c>
      <c r="G14" s="7">
        <v>781468</v>
      </c>
      <c r="H14" s="7">
        <f>G14-D14</f>
        <v>-1230140</v>
      </c>
      <c r="I14" s="14">
        <f>IFERROR(G14/D14,"-")</f>
        <v>0.38847926633817326</v>
      </c>
      <c r="J14" s="15">
        <f t="shared" si="2"/>
        <v>90576</v>
      </c>
      <c r="K14" s="14">
        <f t="shared" si="3"/>
        <v>1.1311000851073685</v>
      </c>
      <c r="L14" s="7">
        <v>856901</v>
      </c>
      <c r="M14" s="7">
        <v>888108</v>
      </c>
    </row>
    <row r="15" spans="1:13" ht="32.25" customHeight="1" x14ac:dyDescent="0.2">
      <c r="A15" s="5" t="s">
        <v>48</v>
      </c>
      <c r="B15" s="4" t="s">
        <v>1</v>
      </c>
      <c r="C15" s="4" t="s">
        <v>7</v>
      </c>
      <c r="D15" s="6">
        <f>SUM(D16:D17)</f>
        <v>4158697.02</v>
      </c>
      <c r="E15" s="6">
        <f>SUM(E16:E17)</f>
        <v>4237671</v>
      </c>
      <c r="F15" s="6">
        <f>SUM(F16:F17)</f>
        <v>5200759</v>
      </c>
      <c r="G15" s="6">
        <f>SUM(G16:G17)</f>
        <v>5947305</v>
      </c>
      <c r="H15" s="6">
        <f t="shared" ref="H15:H22" si="5">G15-D15</f>
        <v>1788607.98</v>
      </c>
      <c r="I15" s="12">
        <f t="shared" ref="I15:I18" si="6">IFERROR(G15/D15,"-")</f>
        <v>1.4300885521109685</v>
      </c>
      <c r="J15" s="13">
        <f t="shared" si="2"/>
        <v>746546</v>
      </c>
      <c r="K15" s="12">
        <f t="shared" si="3"/>
        <v>1.1435455863269188</v>
      </c>
      <c r="L15" s="6">
        <f>SUM(L16:L17)</f>
        <v>5947305</v>
      </c>
      <c r="M15" s="6">
        <f>SUM(M16:M17)</f>
        <v>5947305</v>
      </c>
    </row>
    <row r="16" spans="1:13" ht="64.5" customHeight="1" x14ac:dyDescent="0.2">
      <c r="A16" s="3" t="s">
        <v>47</v>
      </c>
      <c r="B16" s="2" t="s">
        <v>1</v>
      </c>
      <c r="C16" s="2" t="s">
        <v>18</v>
      </c>
      <c r="D16" s="7">
        <v>4154799.02</v>
      </c>
      <c r="E16" s="7">
        <v>4212671</v>
      </c>
      <c r="F16" s="7">
        <v>5175759</v>
      </c>
      <c r="G16" s="7">
        <v>5922305</v>
      </c>
      <c r="H16" s="7">
        <f t="shared" si="5"/>
        <v>1767505.98</v>
      </c>
      <c r="I16" s="14">
        <f t="shared" si="6"/>
        <v>1.425413111799569</v>
      </c>
      <c r="J16" s="15">
        <f t="shared" si="2"/>
        <v>746546</v>
      </c>
      <c r="K16" s="14">
        <f t="shared" si="3"/>
        <v>1.1442389415735934</v>
      </c>
      <c r="L16" s="7">
        <v>5922305</v>
      </c>
      <c r="M16" s="7">
        <v>5922305</v>
      </c>
    </row>
    <row r="17" spans="1:13" ht="48.95" customHeight="1" x14ac:dyDescent="0.2">
      <c r="A17" s="3" t="s">
        <v>46</v>
      </c>
      <c r="B17" s="2" t="s">
        <v>1</v>
      </c>
      <c r="C17" s="2" t="s">
        <v>2</v>
      </c>
      <c r="D17" s="7">
        <v>3898</v>
      </c>
      <c r="E17" s="7">
        <v>25000</v>
      </c>
      <c r="F17" s="7">
        <v>25000</v>
      </c>
      <c r="G17" s="7">
        <v>25000</v>
      </c>
      <c r="H17" s="7">
        <f t="shared" si="5"/>
        <v>21102</v>
      </c>
      <c r="I17" s="14">
        <f t="shared" si="6"/>
        <v>6.4135454079014877</v>
      </c>
      <c r="J17" s="15">
        <f t="shared" si="2"/>
        <v>0</v>
      </c>
      <c r="K17" s="14">
        <f t="shared" si="3"/>
        <v>1</v>
      </c>
      <c r="L17" s="7">
        <v>25000</v>
      </c>
      <c r="M17" s="7">
        <v>25000</v>
      </c>
    </row>
    <row r="18" spans="1:13" ht="15" customHeight="1" x14ac:dyDescent="0.2">
      <c r="A18" s="5" t="s">
        <v>45</v>
      </c>
      <c r="B18" s="4" t="s">
        <v>10</v>
      </c>
      <c r="C18" s="4" t="s">
        <v>7</v>
      </c>
      <c r="D18" s="6">
        <f>SUM(D19:D22)</f>
        <v>22138142.020000003</v>
      </c>
      <c r="E18" s="6">
        <f>SUM(E19:E22)</f>
        <v>27639513.620000001</v>
      </c>
      <c r="F18" s="6">
        <f>SUM(F19:F22)</f>
        <v>43869024.350000001</v>
      </c>
      <c r="G18" s="6">
        <f>SUM(G19:G22)</f>
        <v>34052676.649999999</v>
      </c>
      <c r="H18" s="6">
        <f t="shared" si="5"/>
        <v>11914534.629999995</v>
      </c>
      <c r="I18" s="12">
        <f t="shared" si="6"/>
        <v>1.5381903602947431</v>
      </c>
      <c r="J18" s="13">
        <f t="shared" si="2"/>
        <v>-9816347.700000003</v>
      </c>
      <c r="K18" s="12">
        <f t="shared" si="3"/>
        <v>0.77623510334576196</v>
      </c>
      <c r="L18" s="6">
        <f>SUM(L19:L22)</f>
        <v>35951584.649999999</v>
      </c>
      <c r="M18" s="6">
        <f>SUM(M19:M22)</f>
        <v>39729864.649999999</v>
      </c>
    </row>
    <row r="19" spans="1:13" ht="15" customHeight="1" x14ac:dyDescent="0.2">
      <c r="A19" s="3" t="s">
        <v>44</v>
      </c>
      <c r="B19" s="2" t="s">
        <v>10</v>
      </c>
      <c r="C19" s="2" t="s">
        <v>12</v>
      </c>
      <c r="D19" s="7">
        <v>240049.58</v>
      </c>
      <c r="E19" s="7">
        <v>285486.2</v>
      </c>
      <c r="F19" s="7">
        <v>285486.2</v>
      </c>
      <c r="G19" s="7">
        <v>221614.65</v>
      </c>
      <c r="H19" s="7">
        <f t="shared" si="5"/>
        <v>-18434.929999999993</v>
      </c>
      <c r="I19" s="14">
        <f t="shared" ref="I19:I38" si="7">IFERROR(G19/D19,"-")</f>
        <v>0.92320365651129244</v>
      </c>
      <c r="J19" s="15">
        <f t="shared" si="2"/>
        <v>-63871.550000000017</v>
      </c>
      <c r="K19" s="14">
        <f t="shared" si="3"/>
        <v>0.77627097211704099</v>
      </c>
      <c r="L19" s="7">
        <v>221614.65</v>
      </c>
      <c r="M19" s="7">
        <v>221614.65</v>
      </c>
    </row>
    <row r="20" spans="1:13" ht="15" customHeight="1" x14ac:dyDescent="0.2">
      <c r="A20" s="3" t="s">
        <v>43</v>
      </c>
      <c r="B20" s="2" t="s">
        <v>10</v>
      </c>
      <c r="C20" s="2" t="s">
        <v>24</v>
      </c>
      <c r="D20" s="7">
        <v>4487304</v>
      </c>
      <c r="E20" s="7">
        <v>2319072</v>
      </c>
      <c r="F20" s="7">
        <v>5292501</v>
      </c>
      <c r="G20" s="7">
        <v>2551280</v>
      </c>
      <c r="H20" s="7">
        <f t="shared" si="5"/>
        <v>-1936024</v>
      </c>
      <c r="I20" s="14">
        <f t="shared" si="7"/>
        <v>0.56855519483413652</v>
      </c>
      <c r="J20" s="15">
        <f t="shared" si="2"/>
        <v>-2741221</v>
      </c>
      <c r="K20" s="14">
        <f t="shared" si="3"/>
        <v>0.48205564817087421</v>
      </c>
      <c r="L20" s="7">
        <v>4977600</v>
      </c>
      <c r="M20" s="7">
        <v>2551280</v>
      </c>
    </row>
    <row r="21" spans="1:13" ht="32.25" customHeight="1" x14ac:dyDescent="0.2">
      <c r="A21" s="3" t="s">
        <v>42</v>
      </c>
      <c r="B21" s="2" t="s">
        <v>10</v>
      </c>
      <c r="C21" s="2" t="s">
        <v>23</v>
      </c>
      <c r="D21" s="7">
        <v>17321284.440000001</v>
      </c>
      <c r="E21" s="7">
        <v>25024955.420000002</v>
      </c>
      <c r="F21" s="7">
        <v>38281037.149999999</v>
      </c>
      <c r="G21" s="7">
        <v>30507070</v>
      </c>
      <c r="H21" s="7">
        <f t="shared" si="5"/>
        <v>13185785.559999999</v>
      </c>
      <c r="I21" s="14">
        <f t="shared" si="7"/>
        <v>1.7612475625393054</v>
      </c>
      <c r="J21" s="15">
        <f t="shared" si="2"/>
        <v>-7773967.1499999985</v>
      </c>
      <c r="K21" s="14">
        <f t="shared" si="3"/>
        <v>0.79692381061833384</v>
      </c>
      <c r="L21" s="7">
        <v>30742370</v>
      </c>
      <c r="M21" s="7">
        <v>36946970</v>
      </c>
    </row>
    <row r="22" spans="1:13" ht="32.25" customHeight="1" x14ac:dyDescent="0.2">
      <c r="A22" s="3" t="s">
        <v>41</v>
      </c>
      <c r="B22" s="2" t="s">
        <v>10</v>
      </c>
      <c r="C22" s="2" t="s">
        <v>11</v>
      </c>
      <c r="D22" s="7">
        <v>89504</v>
      </c>
      <c r="E22" s="7">
        <v>10000</v>
      </c>
      <c r="F22" s="7">
        <v>10000</v>
      </c>
      <c r="G22" s="7">
        <v>772712</v>
      </c>
      <c r="H22" s="7">
        <f t="shared" si="5"/>
        <v>683208</v>
      </c>
      <c r="I22" s="14">
        <f t="shared" si="7"/>
        <v>8.6332677869145513</v>
      </c>
      <c r="J22" s="15">
        <f t="shared" si="2"/>
        <v>762712</v>
      </c>
      <c r="K22" s="14">
        <f t="shared" si="3"/>
        <v>77.271199999999993</v>
      </c>
      <c r="L22" s="7">
        <v>10000</v>
      </c>
      <c r="M22" s="7">
        <v>10000</v>
      </c>
    </row>
    <row r="23" spans="1:13" ht="15" customHeight="1" x14ac:dyDescent="0.2">
      <c r="A23" s="5" t="s">
        <v>40</v>
      </c>
      <c r="B23" s="4" t="s">
        <v>12</v>
      </c>
      <c r="C23" s="4" t="s">
        <v>7</v>
      </c>
      <c r="D23" s="6">
        <f>SUM(D24:D27)</f>
        <v>6560848.9000000004</v>
      </c>
      <c r="E23" s="6">
        <f>SUM(E24:E27)</f>
        <v>458084.39</v>
      </c>
      <c r="F23" s="6">
        <f>SUM(F24:F27)</f>
        <v>9127966.3900000006</v>
      </c>
      <c r="G23" s="6">
        <f>SUM(G24:G27)</f>
        <v>483466.6</v>
      </c>
      <c r="H23" s="6">
        <f t="shared" ref="H23:H38" si="8">G23-D23</f>
        <v>-6077382.3000000007</v>
      </c>
      <c r="I23" s="12">
        <f t="shared" si="7"/>
        <v>7.3689640985330415E-2</v>
      </c>
      <c r="J23" s="13">
        <f t="shared" si="2"/>
        <v>-8644499.790000001</v>
      </c>
      <c r="K23" s="12">
        <f t="shared" si="3"/>
        <v>5.2965422893061283E-2</v>
      </c>
      <c r="L23" s="6">
        <f>SUM(L24:L27)</f>
        <v>483466.6</v>
      </c>
      <c r="M23" s="6">
        <f>SUM(M24:M27)</f>
        <v>483466.6</v>
      </c>
    </row>
    <row r="24" spans="1:13" ht="15" customHeight="1" x14ac:dyDescent="0.2">
      <c r="A24" s="3" t="s">
        <v>39</v>
      </c>
      <c r="B24" s="2" t="s">
        <v>12</v>
      </c>
      <c r="C24" s="2" t="s">
        <v>5</v>
      </c>
      <c r="D24" s="7">
        <v>88070.94</v>
      </c>
      <c r="E24" s="7">
        <v>87147</v>
      </c>
      <c r="F24" s="7">
        <v>91089</v>
      </c>
      <c r="G24" s="7">
        <v>102200</v>
      </c>
      <c r="H24" s="7">
        <f t="shared" si="8"/>
        <v>14129.059999999998</v>
      </c>
      <c r="I24" s="14">
        <f t="shared" si="7"/>
        <v>1.16042817301598</v>
      </c>
      <c r="J24" s="15">
        <f t="shared" si="2"/>
        <v>11111</v>
      </c>
      <c r="K24" s="14">
        <f t="shared" si="3"/>
        <v>1.121979602366916</v>
      </c>
      <c r="L24" s="7">
        <v>102200</v>
      </c>
      <c r="M24" s="7">
        <v>102200</v>
      </c>
    </row>
    <row r="25" spans="1:13" ht="15" customHeight="1" x14ac:dyDescent="0.2">
      <c r="A25" s="3" t="s">
        <v>38</v>
      </c>
      <c r="B25" s="2" t="s">
        <v>12</v>
      </c>
      <c r="C25" s="2" t="s">
        <v>3</v>
      </c>
      <c r="D25" s="7">
        <v>1321365.08</v>
      </c>
      <c r="E25" s="7">
        <v>66428</v>
      </c>
      <c r="F25" s="7">
        <v>372788</v>
      </c>
      <c r="G25" s="7">
        <v>381266.6</v>
      </c>
      <c r="H25" s="7">
        <f t="shared" si="8"/>
        <v>-940098.4800000001</v>
      </c>
      <c r="I25" s="14">
        <f t="shared" si="7"/>
        <v>0.28853993931790595</v>
      </c>
      <c r="J25" s="15">
        <f t="shared" si="2"/>
        <v>8478.5999999999767</v>
      </c>
      <c r="K25" s="14">
        <f t="shared" si="3"/>
        <v>1.0227437578462826</v>
      </c>
      <c r="L25" s="7">
        <v>381266.6</v>
      </c>
      <c r="M25" s="7">
        <v>381266.6</v>
      </c>
    </row>
    <row r="26" spans="1:13" ht="15" customHeight="1" x14ac:dyDescent="0.2">
      <c r="A26" s="3" t="s">
        <v>74</v>
      </c>
      <c r="B26" s="2" t="s">
        <v>12</v>
      </c>
      <c r="C26" s="2" t="s">
        <v>1</v>
      </c>
      <c r="D26" s="7">
        <v>0</v>
      </c>
      <c r="E26" s="7">
        <v>304509.39</v>
      </c>
      <c r="F26" s="7">
        <v>310089.39</v>
      </c>
      <c r="G26" s="7">
        <v>0</v>
      </c>
      <c r="H26" s="7">
        <f t="shared" si="8"/>
        <v>0</v>
      </c>
      <c r="I26" s="14" t="str">
        <f t="shared" si="7"/>
        <v>-</v>
      </c>
      <c r="J26" s="15">
        <f t="shared" si="2"/>
        <v>-310089.39</v>
      </c>
      <c r="K26" s="14">
        <f t="shared" si="3"/>
        <v>0</v>
      </c>
      <c r="L26" s="7">
        <v>0</v>
      </c>
      <c r="M26" s="7">
        <v>0</v>
      </c>
    </row>
    <row r="27" spans="1:13" ht="32.25" customHeight="1" x14ac:dyDescent="0.2">
      <c r="A27" s="3" t="s">
        <v>37</v>
      </c>
      <c r="B27" s="2" t="s">
        <v>12</v>
      </c>
      <c r="C27" s="2" t="s">
        <v>12</v>
      </c>
      <c r="D27" s="7">
        <v>5151412.88</v>
      </c>
      <c r="E27" s="7">
        <v>0</v>
      </c>
      <c r="F27" s="7">
        <v>8354000</v>
      </c>
      <c r="G27" s="7">
        <v>0</v>
      </c>
      <c r="H27" s="7">
        <f t="shared" si="8"/>
        <v>-5151412.88</v>
      </c>
      <c r="I27" s="14">
        <f t="shared" si="7"/>
        <v>0</v>
      </c>
      <c r="J27" s="15">
        <f t="shared" ref="J27:J44" si="9">G27-F27</f>
        <v>-8354000</v>
      </c>
      <c r="K27" s="14">
        <f t="shared" si="3"/>
        <v>0</v>
      </c>
      <c r="L27" s="7">
        <v>0</v>
      </c>
      <c r="M27" s="7">
        <v>0</v>
      </c>
    </row>
    <row r="28" spans="1:13" ht="15" customHeight="1" x14ac:dyDescent="0.2">
      <c r="A28" s="5" t="s">
        <v>36</v>
      </c>
      <c r="B28" s="4" t="s">
        <v>17</v>
      </c>
      <c r="C28" s="4" t="s">
        <v>7</v>
      </c>
      <c r="D28" s="6">
        <f>SUM(D29:D29)</f>
        <v>199022.97</v>
      </c>
      <c r="E28" s="6">
        <f>SUM(E29:E29)</f>
        <v>950000</v>
      </c>
      <c r="F28" s="6">
        <f>SUM(F29:F29)</f>
        <v>3005239.17</v>
      </c>
      <c r="G28" s="6">
        <f>SUM(G29:G29)</f>
        <v>534000</v>
      </c>
      <c r="H28" s="6">
        <f t="shared" si="8"/>
        <v>334977.03000000003</v>
      </c>
      <c r="I28" s="12">
        <f t="shared" si="7"/>
        <v>2.6831073820273108</v>
      </c>
      <c r="J28" s="13">
        <f t="shared" si="9"/>
        <v>-2471239.17</v>
      </c>
      <c r="K28" s="12">
        <f t="shared" si="3"/>
        <v>0.17768968451186531</v>
      </c>
      <c r="L28" s="6">
        <f>SUM(L29:L29)</f>
        <v>556000</v>
      </c>
      <c r="M28" s="6">
        <f>SUM(M29:M29)</f>
        <v>578000</v>
      </c>
    </row>
    <row r="29" spans="1:13" ht="32.25" customHeight="1" x14ac:dyDescent="0.2">
      <c r="A29" s="3" t="s">
        <v>35</v>
      </c>
      <c r="B29" s="2" t="s">
        <v>17</v>
      </c>
      <c r="C29" s="2" t="s">
        <v>12</v>
      </c>
      <c r="D29" s="7">
        <v>199022.97</v>
      </c>
      <c r="E29" s="7">
        <v>950000</v>
      </c>
      <c r="F29" s="7">
        <v>3005239.17</v>
      </c>
      <c r="G29" s="7">
        <v>534000</v>
      </c>
      <c r="H29" s="7">
        <f>G29-D29</f>
        <v>334977.03000000003</v>
      </c>
      <c r="I29" s="14">
        <f t="shared" si="7"/>
        <v>2.6831073820273108</v>
      </c>
      <c r="J29" s="15">
        <f t="shared" si="9"/>
        <v>-2471239.17</v>
      </c>
      <c r="K29" s="14">
        <f t="shared" si="3"/>
        <v>0.17768968451186531</v>
      </c>
      <c r="L29" s="7">
        <v>556000</v>
      </c>
      <c r="M29" s="7">
        <v>578000</v>
      </c>
    </row>
    <row r="30" spans="1:13" ht="15" customHeight="1" x14ac:dyDescent="0.2">
      <c r="A30" s="5" t="s">
        <v>34</v>
      </c>
      <c r="B30" s="4" t="s">
        <v>28</v>
      </c>
      <c r="C30" s="4" t="s">
        <v>7</v>
      </c>
      <c r="D30" s="6">
        <f>SUM(D31:D35)</f>
        <v>260274197.01000005</v>
      </c>
      <c r="E30" s="6">
        <f>SUM(E31:E35)</f>
        <v>238349743.64000002</v>
      </c>
      <c r="F30" s="6">
        <f>SUM(F31:F35)</f>
        <v>398654511</v>
      </c>
      <c r="G30" s="6">
        <f>SUM(G31:G35)</f>
        <v>243735063.40000001</v>
      </c>
      <c r="H30" s="6">
        <f t="shared" si="8"/>
        <v>-16539133.610000044</v>
      </c>
      <c r="I30" s="12">
        <f t="shared" si="7"/>
        <v>0.93645496249724447</v>
      </c>
      <c r="J30" s="13">
        <f t="shared" si="9"/>
        <v>-154919447.59999999</v>
      </c>
      <c r="K30" s="12">
        <f t="shared" si="3"/>
        <v>0.61139421899078927</v>
      </c>
      <c r="L30" s="6">
        <f>SUM(L31:L35)</f>
        <v>225767451.40000001</v>
      </c>
      <c r="M30" s="6">
        <f>SUM(M31:M35)</f>
        <v>229959631.40000001</v>
      </c>
    </row>
    <row r="31" spans="1:13" ht="15" customHeight="1" x14ac:dyDescent="0.2">
      <c r="A31" s="3" t="s">
        <v>33</v>
      </c>
      <c r="B31" s="2" t="s">
        <v>28</v>
      </c>
      <c r="C31" s="2" t="s">
        <v>5</v>
      </c>
      <c r="D31" s="7">
        <v>33076900.579999998</v>
      </c>
      <c r="E31" s="7">
        <v>29875219</v>
      </c>
      <c r="F31" s="7">
        <v>39233910</v>
      </c>
      <c r="G31" s="7">
        <v>35572416</v>
      </c>
      <c r="H31" s="7">
        <f t="shared" si="8"/>
        <v>2495515.4200000018</v>
      </c>
      <c r="I31" s="14">
        <f t="shared" si="7"/>
        <v>1.0754458663369724</v>
      </c>
      <c r="J31" s="15">
        <f t="shared" si="9"/>
        <v>-3661494</v>
      </c>
      <c r="K31" s="14">
        <f t="shared" si="3"/>
        <v>0.90667527146797244</v>
      </c>
      <c r="L31" s="7">
        <v>35572416</v>
      </c>
      <c r="M31" s="7">
        <v>35572416</v>
      </c>
    </row>
    <row r="32" spans="1:13" ht="15" customHeight="1" x14ac:dyDescent="0.2">
      <c r="A32" s="3" t="s">
        <v>32</v>
      </c>
      <c r="B32" s="2" t="s">
        <v>28</v>
      </c>
      <c r="C32" s="2" t="s">
        <v>3</v>
      </c>
      <c r="D32" s="7">
        <v>183063217.46000001</v>
      </c>
      <c r="E32" s="7">
        <v>159721929.27000001</v>
      </c>
      <c r="F32" s="7">
        <v>310384866</v>
      </c>
      <c r="G32" s="7">
        <v>157076694</v>
      </c>
      <c r="H32" s="7">
        <f t="shared" si="8"/>
        <v>-25986523.460000008</v>
      </c>
      <c r="I32" s="14">
        <f t="shared" si="7"/>
        <v>0.85804617759611834</v>
      </c>
      <c r="J32" s="15">
        <f t="shared" si="9"/>
        <v>-153308172</v>
      </c>
      <c r="K32" s="14">
        <f t="shared" si="3"/>
        <v>0.50607072446631463</v>
      </c>
      <c r="L32" s="7">
        <v>152907181</v>
      </c>
      <c r="M32" s="7">
        <v>157099361</v>
      </c>
    </row>
    <row r="33" spans="1:13" ht="15" customHeight="1" x14ac:dyDescent="0.2">
      <c r="A33" s="3" t="s">
        <v>31</v>
      </c>
      <c r="B33" s="2" t="s">
        <v>28</v>
      </c>
      <c r="C33" s="2" t="s">
        <v>1</v>
      </c>
      <c r="D33" s="7">
        <v>10117054.49</v>
      </c>
      <c r="E33" s="7">
        <v>10560613</v>
      </c>
      <c r="F33" s="7">
        <v>9975471</v>
      </c>
      <c r="G33" s="7">
        <v>11012443</v>
      </c>
      <c r="H33" s="7">
        <f t="shared" si="8"/>
        <v>895388.50999999978</v>
      </c>
      <c r="I33" s="14">
        <f t="shared" si="7"/>
        <v>1.0885028849933573</v>
      </c>
      <c r="J33" s="15">
        <f t="shared" si="9"/>
        <v>1036972</v>
      </c>
      <c r="K33" s="14">
        <f t="shared" si="3"/>
        <v>1.1039521843129012</v>
      </c>
      <c r="L33" s="7">
        <v>8554033</v>
      </c>
      <c r="M33" s="7">
        <v>8554033</v>
      </c>
    </row>
    <row r="34" spans="1:13" ht="15" customHeight="1" x14ac:dyDescent="0.2">
      <c r="A34" s="3" t="s">
        <v>30</v>
      </c>
      <c r="B34" s="2" t="s">
        <v>28</v>
      </c>
      <c r="C34" s="2" t="s">
        <v>28</v>
      </c>
      <c r="D34" s="7">
        <v>37741.839999999997</v>
      </c>
      <c r="E34" s="7">
        <v>93500</v>
      </c>
      <c r="F34" s="7">
        <v>93500</v>
      </c>
      <c r="G34" s="7">
        <v>93500</v>
      </c>
      <c r="H34" s="7">
        <f t="shared" si="8"/>
        <v>55758.16</v>
      </c>
      <c r="I34" s="14">
        <f t="shared" si="7"/>
        <v>2.4773566948511259</v>
      </c>
      <c r="J34" s="15">
        <f t="shared" si="9"/>
        <v>0</v>
      </c>
      <c r="K34" s="14">
        <f t="shared" si="3"/>
        <v>1</v>
      </c>
      <c r="L34" s="7">
        <v>93500</v>
      </c>
      <c r="M34" s="7">
        <v>93500</v>
      </c>
    </row>
    <row r="35" spans="1:13" ht="32.25" customHeight="1" x14ac:dyDescent="0.2">
      <c r="A35" s="3" t="s">
        <v>29</v>
      </c>
      <c r="B35" s="2" t="s">
        <v>28</v>
      </c>
      <c r="C35" s="2" t="s">
        <v>23</v>
      </c>
      <c r="D35" s="7">
        <v>33979282.640000001</v>
      </c>
      <c r="E35" s="7">
        <v>38098482.369999997</v>
      </c>
      <c r="F35" s="7">
        <v>38966764</v>
      </c>
      <c r="G35" s="7">
        <v>39980010.399999999</v>
      </c>
      <c r="H35" s="7">
        <f t="shared" si="8"/>
        <v>6000727.7599999979</v>
      </c>
      <c r="I35" s="14">
        <f t="shared" si="7"/>
        <v>1.1765996011032915</v>
      </c>
      <c r="J35" s="15">
        <f t="shared" si="9"/>
        <v>1013246.3999999985</v>
      </c>
      <c r="K35" s="14">
        <f t="shared" si="3"/>
        <v>1.0260028366738383</v>
      </c>
      <c r="L35" s="7">
        <v>28640321.399999999</v>
      </c>
      <c r="M35" s="7">
        <v>28640321.399999999</v>
      </c>
    </row>
    <row r="36" spans="1:13" ht="15" customHeight="1" x14ac:dyDescent="0.2">
      <c r="A36" s="5" t="s">
        <v>27</v>
      </c>
      <c r="B36" s="4" t="s">
        <v>24</v>
      </c>
      <c r="C36" s="4" t="s">
        <v>7</v>
      </c>
      <c r="D36" s="6">
        <f>SUM(D37:D38)</f>
        <v>40424661.509999998</v>
      </c>
      <c r="E36" s="6">
        <f>SUM(E37:E38)</f>
        <v>56888145.270000003</v>
      </c>
      <c r="F36" s="6">
        <f>SUM(F37:F38)</f>
        <v>56968955.270000003</v>
      </c>
      <c r="G36" s="6">
        <f>SUM(G37:G38)</f>
        <v>50783360</v>
      </c>
      <c r="H36" s="6">
        <f t="shared" si="8"/>
        <v>10358698.490000002</v>
      </c>
      <c r="I36" s="12">
        <f t="shared" si="7"/>
        <v>1.256247006234982</v>
      </c>
      <c r="J36" s="13">
        <f t="shared" si="9"/>
        <v>-6185595.2700000033</v>
      </c>
      <c r="K36" s="12">
        <f t="shared" si="3"/>
        <v>0.89142164814706804</v>
      </c>
      <c r="L36" s="6">
        <f>SUM(L37:L38)</f>
        <v>48154757</v>
      </c>
      <c r="M36" s="6">
        <f>SUM(M37:M38)</f>
        <v>48154757</v>
      </c>
    </row>
    <row r="37" spans="1:13" ht="15" customHeight="1" x14ac:dyDescent="0.2">
      <c r="A37" s="3" t="s">
        <v>26</v>
      </c>
      <c r="B37" s="2" t="s">
        <v>24</v>
      </c>
      <c r="C37" s="2" t="s">
        <v>5</v>
      </c>
      <c r="D37" s="7">
        <v>33016182.140000001</v>
      </c>
      <c r="E37" s="7">
        <v>47688835.270000003</v>
      </c>
      <c r="F37" s="7">
        <v>47688835.270000003</v>
      </c>
      <c r="G37" s="7">
        <v>41257894</v>
      </c>
      <c r="H37" s="7">
        <f t="shared" si="8"/>
        <v>8241711.8599999994</v>
      </c>
      <c r="I37" s="14">
        <f t="shared" si="7"/>
        <v>1.2496264354567799</v>
      </c>
      <c r="J37" s="15">
        <f t="shared" si="9"/>
        <v>-6430941.2700000033</v>
      </c>
      <c r="K37" s="14">
        <f t="shared" si="3"/>
        <v>0.86514786461883741</v>
      </c>
      <c r="L37" s="7">
        <v>41257894</v>
      </c>
      <c r="M37" s="7">
        <v>41257894</v>
      </c>
    </row>
    <row r="38" spans="1:13" ht="32.25" customHeight="1" x14ac:dyDescent="0.2">
      <c r="A38" s="3" t="s">
        <v>25</v>
      </c>
      <c r="B38" s="2" t="s">
        <v>24</v>
      </c>
      <c r="C38" s="2" t="s">
        <v>10</v>
      </c>
      <c r="D38" s="7">
        <v>7408479.3700000001</v>
      </c>
      <c r="E38" s="7">
        <v>9199310</v>
      </c>
      <c r="F38" s="7">
        <v>9280120</v>
      </c>
      <c r="G38" s="7">
        <v>9525466</v>
      </c>
      <c r="H38" s="7">
        <f t="shared" si="8"/>
        <v>2116986.63</v>
      </c>
      <c r="I38" s="14">
        <f t="shared" si="7"/>
        <v>1.2857518424864021</v>
      </c>
      <c r="J38" s="15">
        <f t="shared" si="9"/>
        <v>245346</v>
      </c>
      <c r="K38" s="14">
        <f t="shared" si="3"/>
        <v>1.0264378046835601</v>
      </c>
      <c r="L38" s="7">
        <v>6896863</v>
      </c>
      <c r="M38" s="7">
        <v>6896863</v>
      </c>
    </row>
    <row r="39" spans="1:13" ht="15" customHeight="1" x14ac:dyDescent="0.2">
      <c r="A39" s="5" t="s">
        <v>22</v>
      </c>
      <c r="B39" s="4" t="s">
        <v>18</v>
      </c>
      <c r="C39" s="4" t="s">
        <v>7</v>
      </c>
      <c r="D39" s="6">
        <f>SUM(D40:D42)</f>
        <v>19404414.469999999</v>
      </c>
      <c r="E39" s="6">
        <f>SUM(E40:E42)</f>
        <v>35102009.909999996</v>
      </c>
      <c r="F39" s="6">
        <f>SUM(F40:F42)</f>
        <v>30928731.899999999</v>
      </c>
      <c r="G39" s="6">
        <f>SUM(G40:G42)</f>
        <v>39598947.479999997</v>
      </c>
      <c r="H39" s="6">
        <f t="shared" ref="H39:H47" si="10">G39-D39</f>
        <v>20194533.009999998</v>
      </c>
      <c r="I39" s="12">
        <f t="shared" ref="I39:I50" si="11">IFERROR(G39/D39,"-")</f>
        <v>2.0407184943004362</v>
      </c>
      <c r="J39" s="13">
        <f t="shared" si="9"/>
        <v>8670215.5799999982</v>
      </c>
      <c r="K39" s="12">
        <f t="shared" si="3"/>
        <v>1.2803288414162237</v>
      </c>
      <c r="L39" s="6">
        <f>SUM(L40:L42)</f>
        <v>39768847.479999997</v>
      </c>
      <c r="M39" s="6">
        <f>SUM(M40:M42)</f>
        <v>39945547.479999997</v>
      </c>
    </row>
    <row r="40" spans="1:13" ht="15" customHeight="1" x14ac:dyDescent="0.2">
      <c r="A40" s="3" t="s">
        <v>21</v>
      </c>
      <c r="B40" s="2" t="s">
        <v>18</v>
      </c>
      <c r="C40" s="2" t="s">
        <v>5</v>
      </c>
      <c r="D40" s="7">
        <v>3545805.69</v>
      </c>
      <c r="E40" s="7">
        <v>3734906</v>
      </c>
      <c r="F40" s="7">
        <v>3734906</v>
      </c>
      <c r="G40" s="7">
        <v>3950586</v>
      </c>
      <c r="H40" s="7">
        <f t="shared" si="10"/>
        <v>404780.31000000006</v>
      </c>
      <c r="I40" s="14">
        <f t="shared" si="11"/>
        <v>1.1141574991380874</v>
      </c>
      <c r="J40" s="15">
        <f t="shared" si="9"/>
        <v>215680</v>
      </c>
      <c r="K40" s="14">
        <f t="shared" si="3"/>
        <v>1.0577471026044565</v>
      </c>
      <c r="L40" s="7">
        <v>3950586</v>
      </c>
      <c r="M40" s="7">
        <v>3950586</v>
      </c>
    </row>
    <row r="41" spans="1:13" ht="15" customHeight="1" x14ac:dyDescent="0.2">
      <c r="A41" s="3" t="s">
        <v>20</v>
      </c>
      <c r="B41" s="2" t="s">
        <v>18</v>
      </c>
      <c r="C41" s="2" t="s">
        <v>10</v>
      </c>
      <c r="D41" s="7">
        <v>15803658.779999999</v>
      </c>
      <c r="E41" s="7">
        <v>31296103.91</v>
      </c>
      <c r="F41" s="7">
        <v>27067825.899999999</v>
      </c>
      <c r="G41" s="7">
        <v>35577361.479999997</v>
      </c>
      <c r="H41" s="7">
        <f t="shared" si="10"/>
        <v>19773702.699999996</v>
      </c>
      <c r="I41" s="14">
        <f t="shared" si="11"/>
        <v>2.2512104301457208</v>
      </c>
      <c r="J41" s="15">
        <f t="shared" si="9"/>
        <v>8509535.5799999982</v>
      </c>
      <c r="K41" s="14">
        <f t="shared" si="3"/>
        <v>1.3143782441721705</v>
      </c>
      <c r="L41" s="7">
        <v>35747261.479999997</v>
      </c>
      <c r="M41" s="7">
        <v>35923961.479999997</v>
      </c>
    </row>
    <row r="42" spans="1:13" ht="32.25" customHeight="1" x14ac:dyDescent="0.2">
      <c r="A42" s="3" t="s">
        <v>19</v>
      </c>
      <c r="B42" s="2" t="s">
        <v>18</v>
      </c>
      <c r="C42" s="2" t="s">
        <v>17</v>
      </c>
      <c r="D42" s="7">
        <v>54950</v>
      </c>
      <c r="E42" s="7">
        <v>71000</v>
      </c>
      <c r="F42" s="7">
        <v>126000</v>
      </c>
      <c r="G42" s="7">
        <v>71000</v>
      </c>
      <c r="H42" s="7">
        <f t="shared" si="10"/>
        <v>16050</v>
      </c>
      <c r="I42" s="14">
        <f t="shared" si="11"/>
        <v>1.2920837124658782</v>
      </c>
      <c r="J42" s="15">
        <f t="shared" si="9"/>
        <v>-55000</v>
      </c>
      <c r="K42" s="14">
        <f t="shared" si="3"/>
        <v>0.56349206349206349</v>
      </c>
      <c r="L42" s="7">
        <v>71000</v>
      </c>
      <c r="M42" s="7">
        <v>71000</v>
      </c>
    </row>
    <row r="43" spans="1:13" ht="15" customHeight="1" x14ac:dyDescent="0.2">
      <c r="A43" s="5" t="s">
        <v>16</v>
      </c>
      <c r="B43" s="4" t="s">
        <v>13</v>
      </c>
      <c r="C43" s="4" t="s">
        <v>7</v>
      </c>
      <c r="D43" s="6">
        <f>SUM(D44:D45)</f>
        <v>7876522.7299999995</v>
      </c>
      <c r="E43" s="6">
        <f>SUM(E44:E45)</f>
        <v>8427247</v>
      </c>
      <c r="F43" s="6">
        <f>SUM(F44:F45)</f>
        <v>9179277</v>
      </c>
      <c r="G43" s="6">
        <f>SUM(G44:G46)</f>
        <v>12505071</v>
      </c>
      <c r="H43" s="6">
        <f t="shared" si="10"/>
        <v>4628548.2700000005</v>
      </c>
      <c r="I43" s="12">
        <f t="shared" si="11"/>
        <v>1.5876385339904937</v>
      </c>
      <c r="J43" s="13">
        <f t="shared" si="9"/>
        <v>3325794</v>
      </c>
      <c r="K43" s="12">
        <f t="shared" si="3"/>
        <v>1.3623154634074122</v>
      </c>
      <c r="L43" s="6">
        <f>SUM(L44:L46)</f>
        <v>12078160</v>
      </c>
      <c r="M43" s="6">
        <f>SUM(M44:M46)</f>
        <v>12078160</v>
      </c>
    </row>
    <row r="44" spans="1:13" ht="15" customHeight="1" x14ac:dyDescent="0.2">
      <c r="A44" s="3" t="s">
        <v>15</v>
      </c>
      <c r="B44" s="2" t="s">
        <v>13</v>
      </c>
      <c r="C44" s="2" t="s">
        <v>5</v>
      </c>
      <c r="D44" s="7">
        <v>7710732.71</v>
      </c>
      <c r="E44" s="7">
        <v>8185247</v>
      </c>
      <c r="F44" s="7">
        <v>8921477</v>
      </c>
      <c r="G44" s="7">
        <v>9760550</v>
      </c>
      <c r="H44" s="7">
        <f t="shared" si="10"/>
        <v>2049817.29</v>
      </c>
      <c r="I44" s="14">
        <f t="shared" si="11"/>
        <v>1.2658394950380791</v>
      </c>
      <c r="J44" s="15">
        <f t="shared" si="9"/>
        <v>839073</v>
      </c>
      <c r="K44" s="14">
        <f t="shared" si="3"/>
        <v>1.0940509065931572</v>
      </c>
      <c r="L44" s="7">
        <v>9760550</v>
      </c>
      <c r="M44" s="7">
        <v>9760550</v>
      </c>
    </row>
    <row r="45" spans="1:13" ht="15" customHeight="1" x14ac:dyDescent="0.2">
      <c r="A45" s="3" t="s">
        <v>14</v>
      </c>
      <c r="B45" s="2" t="s">
        <v>13</v>
      </c>
      <c r="C45" s="2" t="s">
        <v>3</v>
      </c>
      <c r="D45" s="7">
        <v>165790.01999999999</v>
      </c>
      <c r="E45" s="7">
        <v>242000</v>
      </c>
      <c r="F45" s="7">
        <v>257800</v>
      </c>
      <c r="G45" s="7">
        <v>260000</v>
      </c>
      <c r="H45" s="7">
        <f t="shared" si="10"/>
        <v>94209.98000000001</v>
      </c>
      <c r="I45" s="14">
        <f t="shared" si="11"/>
        <v>1.5682488005007782</v>
      </c>
      <c r="J45" s="15">
        <f t="shared" ref="J45:J50" si="12">G45-F45</f>
        <v>2200</v>
      </c>
      <c r="K45" s="14">
        <f t="shared" si="3"/>
        <v>1.008533747090768</v>
      </c>
      <c r="L45" s="7">
        <v>260000</v>
      </c>
      <c r="M45" s="7">
        <v>260000</v>
      </c>
    </row>
    <row r="46" spans="1:13" ht="15" customHeight="1" x14ac:dyDescent="0.2">
      <c r="A46" s="3" t="s">
        <v>84</v>
      </c>
      <c r="B46" s="2">
        <v>11</v>
      </c>
      <c r="C46" s="9" t="s">
        <v>1</v>
      </c>
      <c r="D46" s="7">
        <v>0</v>
      </c>
      <c r="E46" s="7">
        <v>0</v>
      </c>
      <c r="F46" s="7">
        <v>1873975</v>
      </c>
      <c r="G46" s="7">
        <v>2484521</v>
      </c>
      <c r="H46" s="7">
        <f t="shared" si="10"/>
        <v>2484521</v>
      </c>
      <c r="I46" s="14" t="str">
        <f t="shared" si="11"/>
        <v>-</v>
      </c>
      <c r="J46" s="15">
        <f t="shared" si="12"/>
        <v>610546</v>
      </c>
      <c r="K46" s="14">
        <f t="shared" si="3"/>
        <v>1.3258026387758641</v>
      </c>
      <c r="L46" s="7">
        <v>2057610</v>
      </c>
      <c r="M46" s="7">
        <v>2057610</v>
      </c>
    </row>
    <row r="47" spans="1:13" ht="48.95" customHeight="1" x14ac:dyDescent="0.2">
      <c r="A47" s="5" t="s">
        <v>8</v>
      </c>
      <c r="B47" s="4" t="s">
        <v>2</v>
      </c>
      <c r="C47" s="4" t="s">
        <v>7</v>
      </c>
      <c r="D47" s="6">
        <f>SUM(D48:D49)</f>
        <v>1454900</v>
      </c>
      <c r="E47" s="6">
        <f>SUM(E48:E49)</f>
        <v>864000</v>
      </c>
      <c r="F47" s="6">
        <f>SUM(F48:F49)</f>
        <v>1519140</v>
      </c>
      <c r="G47" s="6">
        <f>SUM(G48:G49)</f>
        <v>901400</v>
      </c>
      <c r="H47" s="6">
        <f t="shared" si="10"/>
        <v>-553500</v>
      </c>
      <c r="I47" s="12">
        <f t="shared" si="11"/>
        <v>0.61956148188878957</v>
      </c>
      <c r="J47" s="13">
        <f t="shared" si="12"/>
        <v>-617740</v>
      </c>
      <c r="K47" s="12">
        <f t="shared" ref="K47:K50" si="13">IFERROR(G47/F47,"-")</f>
        <v>0.59336203378227159</v>
      </c>
      <c r="L47" s="6">
        <f>SUM(L48:L49)</f>
        <v>901400</v>
      </c>
      <c r="M47" s="6">
        <f>SUM(M48:M49)</f>
        <v>901400</v>
      </c>
    </row>
    <row r="48" spans="1:13" ht="64.5" customHeight="1" x14ac:dyDescent="0.2">
      <c r="A48" s="3" t="s">
        <v>6</v>
      </c>
      <c r="B48" s="2" t="s">
        <v>2</v>
      </c>
      <c r="C48" s="2" t="s">
        <v>5</v>
      </c>
      <c r="D48" s="7">
        <v>854900</v>
      </c>
      <c r="E48" s="7">
        <v>864000</v>
      </c>
      <c r="F48" s="7">
        <v>864000</v>
      </c>
      <c r="G48" s="7">
        <v>901400</v>
      </c>
      <c r="H48" s="7">
        <f>G48-D48</f>
        <v>46500</v>
      </c>
      <c r="I48" s="14">
        <f t="shared" si="11"/>
        <v>1.0543923265879049</v>
      </c>
      <c r="J48" s="15">
        <f t="shared" si="12"/>
        <v>37400</v>
      </c>
      <c r="K48" s="14">
        <f t="shared" si="13"/>
        <v>1.0432870370370371</v>
      </c>
      <c r="L48" s="7">
        <v>901400</v>
      </c>
      <c r="M48" s="7">
        <v>901400</v>
      </c>
    </row>
    <row r="49" spans="1:13" ht="15" customHeight="1" x14ac:dyDescent="0.2">
      <c r="A49" s="3" t="s">
        <v>4</v>
      </c>
      <c r="B49" s="2" t="s">
        <v>2</v>
      </c>
      <c r="C49" s="2">
        <v>3</v>
      </c>
      <c r="D49" s="7">
        <v>600000</v>
      </c>
      <c r="E49" s="7">
        <v>0</v>
      </c>
      <c r="F49" s="7">
        <v>655140</v>
      </c>
      <c r="G49" s="7">
        <v>0</v>
      </c>
      <c r="H49" s="7">
        <f>G49-D49</f>
        <v>-600000</v>
      </c>
      <c r="I49" s="14">
        <f t="shared" si="11"/>
        <v>0</v>
      </c>
      <c r="J49" s="15">
        <f t="shared" si="12"/>
        <v>-655140</v>
      </c>
      <c r="K49" s="14">
        <f t="shared" si="13"/>
        <v>0</v>
      </c>
      <c r="L49" s="7">
        <v>0</v>
      </c>
      <c r="M49" s="7">
        <v>0</v>
      </c>
    </row>
    <row r="50" spans="1:13" ht="28.5" customHeight="1" x14ac:dyDescent="0.2">
      <c r="A50" s="20" t="s">
        <v>0</v>
      </c>
      <c r="B50" s="20"/>
      <c r="C50" s="20"/>
      <c r="D50" s="8">
        <f>D5+D13+D15+D18+D23+D28+D30+D36+D39+D43+D47</f>
        <v>407098315.59000003</v>
      </c>
      <c r="E50" s="8">
        <f>E5+E13+E15+E18+E23+E28+E30+E36+E39+E43+E47</f>
        <v>419162236.83000004</v>
      </c>
      <c r="F50" s="8">
        <f>F5+F13+F15+F18+F23+F28+F30+F36+F39+F43+F47</f>
        <v>626037039.18999994</v>
      </c>
      <c r="G50" s="8">
        <f>G5+G13+G15+G18+G23+G28+G30+G36+G39+G43+G47</f>
        <v>443795070.13</v>
      </c>
      <c r="H50" s="8">
        <f>H5+H13+H15+H18+H23+H28+H30+H36+H39+H43+H47</f>
        <v>36696754.539999954</v>
      </c>
      <c r="I50" s="16">
        <f t="shared" si="11"/>
        <v>1.0901422411606299</v>
      </c>
      <c r="J50" s="17">
        <f t="shared" si="12"/>
        <v>-182241969.05999994</v>
      </c>
      <c r="K50" s="16">
        <f t="shared" si="13"/>
        <v>0.70889586773364988</v>
      </c>
      <c r="L50" s="8">
        <f>L5+L13+L15+L18+L23+L28+L30+L36+L39+L43+L47</f>
        <v>430372065.13</v>
      </c>
      <c r="M50" s="8">
        <f>M5+M13+M15+M18+M23+M28+M30+M36+M39+M43+M47</f>
        <v>444638340.13</v>
      </c>
    </row>
  </sheetData>
  <autoFilter ref="A4:M50"/>
  <mergeCells count="3">
    <mergeCell ref="A1:M1"/>
    <mergeCell ref="A2:M2"/>
    <mergeCell ref="A50:C50"/>
  </mergeCells>
  <conditionalFormatting sqref="I48:I49 I40:I42 I37:I38 I31:I35 I29 I24:I27 I19:I22 I16:I17 I14 I6:I12 I44:I46">
    <cfRule type="colorScale" priority="4">
      <colorScale>
        <cfvo type="min"/>
        <cfvo type="percentile" val="50"/>
        <cfvo type="max"/>
        <color rgb="FFF8696B"/>
        <color rgb="FFFCFCFF"/>
        <color theme="6"/>
      </colorScale>
    </cfRule>
  </conditionalFormatting>
  <conditionalFormatting sqref="K48:K49 K44:K46 K40:K42 K37:K38 K31:K35 K29 K19:K22 K16:K17 K14 K6:K12 K24:K27">
    <cfRule type="colorScale" priority="15">
      <colorScale>
        <cfvo type="min"/>
        <cfvo type="percentile" val="50"/>
        <cfvo type="max"/>
        <color rgb="FFF8696B"/>
        <color rgb="FFFCFCFF"/>
        <color theme="6"/>
      </colorScale>
    </cfRule>
  </conditionalFormatting>
  <pageMargins left="0.39370078740157483" right="0.39370078740157483" top="0.59055118110236227" bottom="0.26" header="0.31496062992125984" footer="0.17"/>
  <pageSetup paperSize="9" scale="52" fitToHeight="0" orientation="landscape" r:id="rId1"/>
  <headerFooter>
    <oddHeader>&amp;C&amp;"Segoe UI,Обычный"&amp;P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ФСР</vt:lpstr>
      <vt:lpstr>ФСР!Заголовки_для_печати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Кулешов</dc:creator>
  <cp:lastModifiedBy>Admin</cp:lastModifiedBy>
  <cp:lastPrinted>2024-11-13T12:37:37Z</cp:lastPrinted>
  <dcterms:created xsi:type="dcterms:W3CDTF">2021-10-28T08:24:53Z</dcterms:created>
  <dcterms:modified xsi:type="dcterms:W3CDTF">2024-11-13T12:38:36Z</dcterms:modified>
</cp:coreProperties>
</file>