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ПСР" sheetId="4" r:id="rId1"/>
  </sheets>
  <definedNames>
    <definedName name="_xlnm._FilterDatabase" localSheetId="0" hidden="1">ПСР!$A$4:$L$4</definedName>
    <definedName name="_xlnm.Print_Titles" localSheetId="0">ПСР!$3:$3</definedName>
  </definedNames>
  <calcPr calcId="144525"/>
</workbook>
</file>

<file path=xl/calcChain.xml><?xml version="1.0" encoding="utf-8"?>
<calcChain xmlns="http://schemas.openxmlformats.org/spreadsheetml/2006/main">
  <c r="E17" i="4" l="1"/>
  <c r="F17" i="4" l="1"/>
  <c r="J12" i="4" l="1"/>
  <c r="I6" i="4"/>
  <c r="H6" i="4"/>
  <c r="G6" i="4"/>
  <c r="I5" i="4"/>
  <c r="G16" i="4" l="1"/>
  <c r="G15" i="4"/>
  <c r="G14" i="4"/>
  <c r="G13" i="4"/>
  <c r="G12" i="4"/>
  <c r="G11" i="4"/>
  <c r="G10" i="4"/>
  <c r="G9" i="4"/>
  <c r="G8" i="4"/>
  <c r="G7" i="4"/>
  <c r="G5" i="4"/>
  <c r="H16" i="4"/>
  <c r="H15" i="4"/>
  <c r="H14" i="4"/>
  <c r="H13" i="4"/>
  <c r="H12" i="4"/>
  <c r="H11" i="4"/>
  <c r="H10" i="4"/>
  <c r="H9" i="4"/>
  <c r="H8" i="4"/>
  <c r="H7" i="4"/>
  <c r="H5" i="4"/>
  <c r="J16" i="4" l="1"/>
  <c r="J15" i="4"/>
  <c r="J14" i="4"/>
  <c r="J13" i="4"/>
  <c r="J11" i="4"/>
  <c r="J10" i="4"/>
  <c r="J9" i="4"/>
  <c r="J8" i="4"/>
  <c r="J7" i="4"/>
  <c r="J5" i="4"/>
  <c r="I16" i="4"/>
  <c r="I15" i="4"/>
  <c r="I14" i="4"/>
  <c r="I13" i="4"/>
  <c r="I12" i="4"/>
  <c r="I11" i="4"/>
  <c r="I10" i="4"/>
  <c r="I9" i="4"/>
  <c r="I8" i="4"/>
  <c r="I7" i="4"/>
  <c r="C17" i="4" l="1"/>
  <c r="L17" i="4" l="1"/>
  <c r="K17" i="4"/>
  <c r="D17" i="4"/>
  <c r="G17" i="4" l="1"/>
  <c r="H17" i="4"/>
  <c r="J17" i="4" l="1"/>
  <c r="I17" i="4" l="1"/>
</calcChain>
</file>

<file path=xl/sharedStrings.xml><?xml version="1.0" encoding="utf-8"?>
<sst xmlns="http://schemas.openxmlformats.org/spreadsheetml/2006/main" count="38" uniqueCount="38">
  <si>
    <t>рублей</t>
  </si>
  <si>
    <t>Наименование</t>
  </si>
  <si>
    <t>02</t>
  </si>
  <si>
    <t>07</t>
  </si>
  <si>
    <t>11</t>
  </si>
  <si>
    <t>08</t>
  </si>
  <si>
    <t>12</t>
  </si>
  <si>
    <t>ИТОГО:</t>
  </si>
  <si>
    <t>2025 год</t>
  </si>
  <si>
    <t>06</t>
  </si>
  <si>
    <t>2026 год</t>
  </si>
  <si>
    <t>Реализация полномочий  исполнительно -распорядительного  органа Мглинского  района</t>
  </si>
  <si>
    <t>01</t>
  </si>
  <si>
    <t>Строительство и архитектура в Мглинском районе</t>
  </si>
  <si>
    <t>Устойчивое развитие сельских территорий Мглинского района Брянской области"</t>
  </si>
  <si>
    <t xml:space="preserve">Обеспечение правопорядка на территории Мглинского района </t>
  </si>
  <si>
    <t>Управление муниципальной собственностью Мглинского района</t>
  </si>
  <si>
    <t>Развитие образования Мглинского района</t>
  </si>
  <si>
    <t>Развитие культуры и сохранение культурного наследия Мглинского района</t>
  </si>
  <si>
    <t>Управление муниципальными финансами Мглинского района</t>
  </si>
  <si>
    <t>Проведение капитального ремонта многоквартирных домов на территории Мглинского района</t>
  </si>
  <si>
    <t>Энергосбережение и повышение энергетической эффективности в Мглинском районе</t>
  </si>
  <si>
    <t>Строительство, реконструкция, модернизация объектов питьевого водоснабжения Мглинского района в рамках реализации регионального проекта "Чистая вода"</t>
  </si>
  <si>
    <t xml:space="preserve">Непрограммная деятельность </t>
  </si>
  <si>
    <t>03</t>
  </si>
  <si>
    <t>04</t>
  </si>
  <si>
    <t>05</t>
  </si>
  <si>
    <t>09</t>
  </si>
  <si>
    <t>МП
(код)</t>
  </si>
  <si>
    <t>Анализ изменения  бюджета Мглинского муниципального района Брянской области по программной структуре в 2023 - 2027 годах</t>
  </si>
  <si>
    <t>2023 год (факт)</t>
  </si>
  <si>
    <t>2024 год (первоначальный)</t>
  </si>
  <si>
    <t>2024 год оценка</t>
  </si>
  <si>
    <t>2025 - 2023</t>
  </si>
  <si>
    <t>2025 / 2023</t>
  </si>
  <si>
    <t>2025 - 2024
(оценка)</t>
  </si>
  <si>
    <t>2025 / 2024
(оценка)</t>
  </si>
  <si>
    <t>2027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</si>
</sst>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8" x14ac:knownFonts="1">
    <font>
      <sz val="10"/>
      <color rgb="FF000000"/>
      <name val="Times New Roman"/>
    </font>
    <font>
      <sz val="10"/>
      <color rgb="FF000000"/>
      <name val="Times New Roman"/>
      <family val="1"/>
      <charset val="204"/>
    </font>
    <font>
      <sz val="10"/>
      <color rgb="FF000000"/>
      <name val="Segoe UI"/>
      <family val="2"/>
      <charset val="204"/>
    </font>
    <font>
      <b/>
      <sz val="10"/>
      <color rgb="FF000000"/>
      <name val="Segoe UI"/>
      <family val="2"/>
      <charset val="204"/>
    </font>
    <font>
      <b/>
      <sz val="10"/>
      <name val="Segoe UI"/>
      <family val="2"/>
      <charset val="204"/>
    </font>
    <font>
      <sz val="10"/>
      <name val="Segoe UI"/>
      <family val="2"/>
      <charset val="204"/>
    </font>
    <font>
      <sz val="10"/>
      <color theme="1"/>
      <name val="Segoe UI"/>
      <family val="2"/>
      <charset val="204"/>
    </font>
    <font>
      <b/>
      <sz val="10"/>
      <color theme="1"/>
      <name val="Segoe UI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top" wrapText="1"/>
    </xf>
    <xf numFmtId="9" fontId="1" fillId="0" borderId="0" applyFont="0" applyFill="0" applyBorder="0" applyAlignment="0" applyProtection="0"/>
  </cellStyleXfs>
  <cellXfs count="20">
    <xf numFmtId="0" fontId="0" fillId="0" borderId="0" xfId="0" applyFont="1" applyFill="1" applyAlignment="1">
      <alignment vertical="top" wrapText="1"/>
    </xf>
    <xf numFmtId="0" fontId="2" fillId="0" borderId="0" xfId="0" applyFont="1" applyFill="1" applyAlignment="1">
      <alignment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2" xfId="0" quotePrefix="1" applyFont="1" applyFill="1" applyBorder="1" applyAlignment="1">
      <alignment horizontal="center" vertical="center" wrapText="1"/>
    </xf>
    <xf numFmtId="4" fontId="4" fillId="0" borderId="2" xfId="0" applyNumberFormat="1" applyFont="1" applyFill="1" applyBorder="1" applyAlignment="1">
      <alignment vertical="center" wrapText="1"/>
    </xf>
    <xf numFmtId="4" fontId="2" fillId="0" borderId="0" xfId="0" applyNumberFormat="1" applyFont="1" applyFill="1" applyAlignment="1">
      <alignment vertical="top" wrapText="1"/>
    </xf>
    <xf numFmtId="4" fontId="5" fillId="0" borderId="2" xfId="0" applyNumberFormat="1" applyFont="1" applyFill="1" applyBorder="1" applyAlignment="1">
      <alignment vertical="center" wrapText="1"/>
    </xf>
    <xf numFmtId="4" fontId="5" fillId="0" borderId="2" xfId="0" applyNumberFormat="1" applyFont="1" applyFill="1" applyBorder="1" applyAlignment="1">
      <alignment horizontal="right" vertical="center" wrapText="1"/>
    </xf>
    <xf numFmtId="164" fontId="5" fillId="0" borderId="2" xfId="1" applyNumberFormat="1" applyFont="1" applyFill="1" applyBorder="1" applyAlignment="1">
      <alignment horizontal="center" vertical="center" wrapText="1"/>
    </xf>
    <xf numFmtId="4" fontId="5" fillId="0" borderId="2" xfId="1" applyNumberFormat="1" applyFont="1" applyFill="1" applyBorder="1" applyAlignment="1">
      <alignment horizontal="right" vertical="center" wrapText="1"/>
    </xf>
    <xf numFmtId="164" fontId="4" fillId="0" borderId="2" xfId="1" applyNumberFormat="1" applyFont="1" applyFill="1" applyBorder="1" applyAlignment="1">
      <alignment horizontal="center" vertical="center" wrapText="1"/>
    </xf>
    <xf numFmtId="4" fontId="4" fillId="0" borderId="2" xfId="1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right" vertical="top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4" fontId="6" fillId="0" borderId="2" xfId="0" applyNumberFormat="1" applyFont="1" applyFill="1" applyBorder="1" applyAlignment="1">
      <alignment vertical="center" wrapText="1"/>
    </xf>
    <xf numFmtId="4" fontId="7" fillId="0" borderId="2" xfId="0" applyNumberFormat="1" applyFont="1" applyFill="1" applyBorder="1" applyAlignment="1">
      <alignment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1"/>
  <sheetViews>
    <sheetView tabSelected="1" zoomScale="85" zoomScaleNormal="85" workbookViewId="0">
      <pane ySplit="4" topLeftCell="A5" activePane="bottomLeft" state="frozen"/>
      <selection pane="bottomLeft" activeCell="E6" sqref="E6"/>
    </sheetView>
  </sheetViews>
  <sheetFormatPr defaultRowHeight="14.25" x14ac:dyDescent="0.2"/>
  <cols>
    <col min="1" max="1" width="54.6640625" style="1" customWidth="1"/>
    <col min="2" max="2" width="12.5" style="1" customWidth="1"/>
    <col min="3" max="6" width="25" style="1" customWidth="1"/>
    <col min="7" max="10" width="21.83203125" style="1" customWidth="1"/>
    <col min="11" max="11" width="25.5" style="1" customWidth="1"/>
    <col min="12" max="12" width="26.1640625" style="1" customWidth="1"/>
    <col min="13" max="16384" width="9.33203125" style="1"/>
  </cols>
  <sheetData>
    <row r="1" spans="1:12" ht="32.25" customHeight="1" x14ac:dyDescent="0.2">
      <c r="A1" s="14" t="s">
        <v>29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15" customHeight="1" x14ac:dyDescent="0.2">
      <c r="A2" s="15" t="s">
        <v>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2" ht="56.25" customHeight="1" x14ac:dyDescent="0.2">
      <c r="A3" s="3" t="s">
        <v>1</v>
      </c>
      <c r="B3" s="3" t="s">
        <v>28</v>
      </c>
      <c r="C3" s="2" t="s">
        <v>30</v>
      </c>
      <c r="D3" s="2" t="s">
        <v>31</v>
      </c>
      <c r="E3" s="2" t="s">
        <v>32</v>
      </c>
      <c r="F3" s="2" t="s">
        <v>8</v>
      </c>
      <c r="G3" s="2" t="s">
        <v>33</v>
      </c>
      <c r="H3" s="2" t="s">
        <v>34</v>
      </c>
      <c r="I3" s="2" t="s">
        <v>35</v>
      </c>
      <c r="J3" s="2" t="s">
        <v>36</v>
      </c>
      <c r="K3" s="2" t="s">
        <v>10</v>
      </c>
      <c r="L3" s="2" t="s">
        <v>37</v>
      </c>
    </row>
    <row r="4" spans="1:12" ht="14.25" customHeight="1" x14ac:dyDescent="0.2">
      <c r="A4" s="3">
        <v>1</v>
      </c>
      <c r="B4" s="3">
        <v>2</v>
      </c>
      <c r="C4" s="3">
        <v>3</v>
      </c>
      <c r="D4" s="3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</row>
    <row r="5" spans="1:12" ht="28.5" x14ac:dyDescent="0.2">
      <c r="A5" s="4" t="s">
        <v>11</v>
      </c>
      <c r="B5" s="5" t="s">
        <v>12</v>
      </c>
      <c r="C5" s="9">
        <v>63035621.170000002</v>
      </c>
      <c r="D5" s="8">
        <v>83253921.590000004</v>
      </c>
      <c r="E5" s="18">
        <v>97612280.329999998</v>
      </c>
      <c r="F5" s="8">
        <v>97817883.129999995</v>
      </c>
      <c r="G5" s="8">
        <f>F5-C5</f>
        <v>34782261.959999993</v>
      </c>
      <c r="H5" s="10">
        <f>IFERROR(F5/C5,"-")</f>
        <v>1.5517874070947304</v>
      </c>
      <c r="I5" s="11">
        <f>F5-E5</f>
        <v>205602.79999999702</v>
      </c>
      <c r="J5" s="10">
        <f>IFERROR(F5/E5,"-")</f>
        <v>1.0021063210418291</v>
      </c>
      <c r="K5" s="8">
        <v>98119096.129999995</v>
      </c>
      <c r="L5" s="8">
        <v>98314911.129999995</v>
      </c>
    </row>
    <row r="6" spans="1:12" x14ac:dyDescent="0.2">
      <c r="A6" s="4" t="s">
        <v>13</v>
      </c>
      <c r="B6" s="5" t="s">
        <v>2</v>
      </c>
      <c r="C6" s="9">
        <v>23196297.02</v>
      </c>
      <c r="D6" s="8">
        <v>28188553.329999998</v>
      </c>
      <c r="E6" s="18">
        <v>53567946</v>
      </c>
      <c r="F6" s="8">
        <v>34202328.600000001</v>
      </c>
      <c r="G6" s="8">
        <f>F6-C6</f>
        <v>11006031.580000002</v>
      </c>
      <c r="H6" s="10">
        <f>IFERROR(F6/C6,"-")</f>
        <v>1.4744736442420328</v>
      </c>
      <c r="I6" s="11">
        <f>F6-E6</f>
        <v>-19365617.399999999</v>
      </c>
      <c r="J6" s="10"/>
      <c r="K6" s="8">
        <v>36101236.600000001</v>
      </c>
      <c r="L6" s="8">
        <v>39879516.600000001</v>
      </c>
    </row>
    <row r="7" spans="1:12" ht="28.5" x14ac:dyDescent="0.2">
      <c r="A7" s="4" t="s">
        <v>14</v>
      </c>
      <c r="B7" s="5" t="s">
        <v>24</v>
      </c>
      <c r="C7" s="9">
        <v>0</v>
      </c>
      <c r="D7" s="8">
        <v>30000</v>
      </c>
      <c r="E7" s="18">
        <v>30000</v>
      </c>
      <c r="F7" s="8">
        <v>30000</v>
      </c>
      <c r="G7" s="8">
        <f t="shared" ref="G7:G17" si="0">F7-C7</f>
        <v>30000</v>
      </c>
      <c r="H7" s="10" t="str">
        <f t="shared" ref="H7:H17" si="1">IFERROR(F7/C7,"-")</f>
        <v>-</v>
      </c>
      <c r="I7" s="11">
        <f t="shared" ref="I7:I17" si="2">F7-E7</f>
        <v>0</v>
      </c>
      <c r="J7" s="10">
        <f t="shared" ref="J7:J16" si="3">IFERROR(F7/E7,"-")</f>
        <v>1</v>
      </c>
      <c r="K7" s="8">
        <v>30000</v>
      </c>
      <c r="L7" s="8">
        <v>30000</v>
      </c>
    </row>
    <row r="8" spans="1:12" ht="28.5" x14ac:dyDescent="0.2">
      <c r="A8" s="4" t="s">
        <v>15</v>
      </c>
      <c r="B8" s="5" t="s">
        <v>25</v>
      </c>
      <c r="C8" s="9">
        <v>81767.34</v>
      </c>
      <c r="D8" s="8">
        <v>128500</v>
      </c>
      <c r="E8" s="18">
        <v>128500</v>
      </c>
      <c r="F8" s="8">
        <v>128500</v>
      </c>
      <c r="G8" s="8">
        <f t="shared" si="0"/>
        <v>46732.66</v>
      </c>
      <c r="H8" s="10">
        <f t="shared" si="1"/>
        <v>1.5715321056059792</v>
      </c>
      <c r="I8" s="11">
        <f t="shared" si="2"/>
        <v>0</v>
      </c>
      <c r="J8" s="10">
        <f t="shared" si="3"/>
        <v>1</v>
      </c>
      <c r="K8" s="8">
        <v>128500</v>
      </c>
      <c r="L8" s="8">
        <v>128500</v>
      </c>
    </row>
    <row r="9" spans="1:12" ht="28.5" x14ac:dyDescent="0.2">
      <c r="A9" s="4" t="s">
        <v>16</v>
      </c>
      <c r="B9" s="5" t="s">
        <v>26</v>
      </c>
      <c r="C9" s="9">
        <v>2857859.37</v>
      </c>
      <c r="D9" s="8">
        <v>2158907</v>
      </c>
      <c r="E9" s="18">
        <v>2639640</v>
      </c>
      <c r="F9" s="8">
        <v>2741996</v>
      </c>
      <c r="G9" s="8">
        <f t="shared" si="0"/>
        <v>-115863.37000000011</v>
      </c>
      <c r="H9" s="10">
        <f t="shared" si="1"/>
        <v>0.9594579876055972</v>
      </c>
      <c r="I9" s="11">
        <f t="shared" si="2"/>
        <v>102356</v>
      </c>
      <c r="J9" s="10">
        <f t="shared" si="3"/>
        <v>1.0387764998257338</v>
      </c>
      <c r="K9" s="8">
        <v>2741996</v>
      </c>
      <c r="L9" s="8">
        <v>2741996</v>
      </c>
    </row>
    <row r="10" spans="1:12" x14ac:dyDescent="0.2">
      <c r="A10" s="4" t="s">
        <v>17</v>
      </c>
      <c r="B10" s="5" t="s">
        <v>9</v>
      </c>
      <c r="C10" s="9">
        <v>260031918.03999999</v>
      </c>
      <c r="D10" s="8">
        <v>238081243.63999999</v>
      </c>
      <c r="E10" s="18">
        <v>400528486</v>
      </c>
      <c r="F10" s="8">
        <v>245869564.40000001</v>
      </c>
      <c r="G10" s="8">
        <f t="shared" si="0"/>
        <v>-14162353.639999986</v>
      </c>
      <c r="H10" s="10">
        <f t="shared" si="1"/>
        <v>0.94553609515805126</v>
      </c>
      <c r="I10" s="11">
        <f t="shared" si="2"/>
        <v>-154658921.59999999</v>
      </c>
      <c r="J10" s="10">
        <f t="shared" si="3"/>
        <v>0.61386286617326891</v>
      </c>
      <c r="K10" s="8">
        <v>227475041.40000001</v>
      </c>
      <c r="L10" s="8">
        <v>231667221.40000001</v>
      </c>
    </row>
    <row r="11" spans="1:12" ht="28.5" x14ac:dyDescent="0.2">
      <c r="A11" s="4" t="s">
        <v>18</v>
      </c>
      <c r="B11" s="5" t="s">
        <v>3</v>
      </c>
      <c r="C11" s="9">
        <v>40395180.270000003</v>
      </c>
      <c r="D11" s="8">
        <v>56861145.270000003</v>
      </c>
      <c r="E11" s="18">
        <v>56849301.859999999</v>
      </c>
      <c r="F11" s="8">
        <v>50756360</v>
      </c>
      <c r="G11" s="8">
        <f t="shared" si="0"/>
        <v>10361179.729999997</v>
      </c>
      <c r="H11" s="10">
        <f t="shared" si="1"/>
        <v>1.2564954447720305</v>
      </c>
      <c r="I11" s="11">
        <f t="shared" si="2"/>
        <v>-6092941.8599999994</v>
      </c>
      <c r="J11" s="10">
        <f t="shared" si="3"/>
        <v>0.89282292551270392</v>
      </c>
      <c r="K11" s="8">
        <v>48127757</v>
      </c>
      <c r="L11" s="8">
        <v>48127757</v>
      </c>
    </row>
    <row r="12" spans="1:12" ht="28.5" x14ac:dyDescent="0.2">
      <c r="A12" s="4" t="s">
        <v>19</v>
      </c>
      <c r="B12" s="5" t="s">
        <v>5</v>
      </c>
      <c r="C12" s="9">
        <v>7997959.8499999996</v>
      </c>
      <c r="D12" s="8">
        <v>6459190</v>
      </c>
      <c r="E12" s="18">
        <v>8008930</v>
      </c>
      <c r="F12" s="8">
        <v>7751213</v>
      </c>
      <c r="G12" s="8">
        <f t="shared" si="0"/>
        <v>-246746.84999999963</v>
      </c>
      <c r="H12" s="10">
        <f t="shared" si="1"/>
        <v>0.9691487761094475</v>
      </c>
      <c r="I12" s="11">
        <f t="shared" si="2"/>
        <v>-257717</v>
      </c>
      <c r="J12" s="10">
        <f t="shared" si="3"/>
        <v>0.96782129448003662</v>
      </c>
      <c r="K12" s="8">
        <v>7751213</v>
      </c>
      <c r="L12" s="8">
        <v>7751213</v>
      </c>
    </row>
    <row r="13" spans="1:12" ht="42.75" x14ac:dyDescent="0.2">
      <c r="A13" s="4" t="s">
        <v>20</v>
      </c>
      <c r="B13" s="5" t="s">
        <v>27</v>
      </c>
      <c r="C13" s="9">
        <v>88070.94</v>
      </c>
      <c r="D13" s="8">
        <v>87147</v>
      </c>
      <c r="E13" s="18">
        <v>91089</v>
      </c>
      <c r="F13" s="8">
        <v>102200</v>
      </c>
      <c r="G13" s="8">
        <f t="shared" si="0"/>
        <v>14129.059999999998</v>
      </c>
      <c r="H13" s="10">
        <f t="shared" si="1"/>
        <v>1.16042817301598</v>
      </c>
      <c r="I13" s="11">
        <f t="shared" si="2"/>
        <v>11111</v>
      </c>
      <c r="J13" s="10">
        <f t="shared" si="3"/>
        <v>1.121979602366916</v>
      </c>
      <c r="K13" s="8">
        <v>102200</v>
      </c>
      <c r="L13" s="8">
        <v>102200</v>
      </c>
    </row>
    <row r="14" spans="1:12" ht="28.5" x14ac:dyDescent="0.2">
      <c r="A14" s="4" t="s">
        <v>21</v>
      </c>
      <c r="B14" s="5" t="s">
        <v>4</v>
      </c>
      <c r="C14" s="9">
        <v>24970</v>
      </c>
      <c r="D14" s="8">
        <v>50000</v>
      </c>
      <c r="E14" s="18">
        <v>50000</v>
      </c>
      <c r="F14" s="8">
        <v>50000</v>
      </c>
      <c r="G14" s="8">
        <f t="shared" si="0"/>
        <v>25030</v>
      </c>
      <c r="H14" s="10">
        <f t="shared" si="1"/>
        <v>2.0024028834601522</v>
      </c>
      <c r="I14" s="11">
        <f t="shared" si="2"/>
        <v>0</v>
      </c>
      <c r="J14" s="10">
        <f t="shared" si="3"/>
        <v>1</v>
      </c>
      <c r="K14" s="8">
        <v>50000</v>
      </c>
      <c r="L14" s="8">
        <v>50000</v>
      </c>
    </row>
    <row r="15" spans="1:12" ht="57" x14ac:dyDescent="0.2">
      <c r="A15" s="4" t="s">
        <v>22</v>
      </c>
      <c r="B15" s="5" t="s">
        <v>6</v>
      </c>
      <c r="C15" s="9">
        <v>5151412.88</v>
      </c>
      <c r="D15" s="8">
        <v>0</v>
      </c>
      <c r="E15" s="18">
        <v>0</v>
      </c>
      <c r="F15" s="8">
        <v>0</v>
      </c>
      <c r="G15" s="8">
        <f t="shared" si="0"/>
        <v>-5151412.88</v>
      </c>
      <c r="H15" s="10">
        <f t="shared" si="1"/>
        <v>0</v>
      </c>
      <c r="I15" s="11">
        <f t="shared" si="2"/>
        <v>0</v>
      </c>
      <c r="J15" s="10" t="str">
        <f t="shared" si="3"/>
        <v>-</v>
      </c>
      <c r="K15" s="8">
        <v>0</v>
      </c>
      <c r="L15" s="8">
        <v>0</v>
      </c>
    </row>
    <row r="16" spans="1:12" ht="17.25" customHeight="1" x14ac:dyDescent="0.2">
      <c r="A16" s="4" t="s">
        <v>23</v>
      </c>
      <c r="B16" s="3">
        <v>10</v>
      </c>
      <c r="C16" s="9">
        <v>4237261.71</v>
      </c>
      <c r="D16" s="8">
        <v>3863629</v>
      </c>
      <c r="E16" s="18">
        <v>6530866</v>
      </c>
      <c r="F16" s="8">
        <v>4345025</v>
      </c>
      <c r="G16" s="8">
        <f t="shared" si="0"/>
        <v>107763.29000000004</v>
      </c>
      <c r="H16" s="10">
        <f t="shared" si="1"/>
        <v>1.0254322950469821</v>
      </c>
      <c r="I16" s="11">
        <f t="shared" si="2"/>
        <v>-2185841</v>
      </c>
      <c r="J16" s="10">
        <f t="shared" si="3"/>
        <v>0.665306101824781</v>
      </c>
      <c r="K16" s="8">
        <v>9745025</v>
      </c>
      <c r="L16" s="8">
        <v>15845025</v>
      </c>
    </row>
    <row r="17" spans="1:12" ht="25.5" customHeight="1" x14ac:dyDescent="0.2">
      <c r="A17" s="16" t="s">
        <v>7</v>
      </c>
      <c r="B17" s="17"/>
      <c r="C17" s="6">
        <f>SUM(C5:C16)</f>
        <v>407098318.58999997</v>
      </c>
      <c r="D17" s="6">
        <f>SUM(D5:D16)</f>
        <v>419162236.82999998</v>
      </c>
      <c r="E17" s="19">
        <f>SUM(E5:E16)</f>
        <v>626037039.18999994</v>
      </c>
      <c r="F17" s="6">
        <f>SUM(F5:F16)</f>
        <v>443795070.13</v>
      </c>
      <c r="G17" s="6">
        <f t="shared" si="0"/>
        <v>36696751.540000021</v>
      </c>
      <c r="H17" s="12">
        <f t="shared" si="1"/>
        <v>1.0901422331271242</v>
      </c>
      <c r="I17" s="13">
        <f t="shared" si="2"/>
        <v>-182241969.05999994</v>
      </c>
      <c r="J17" s="12">
        <f>IFERROR(F17/E17,"-")</f>
        <v>0.70889586773364988</v>
      </c>
      <c r="K17" s="6">
        <f>SUM(K5:K16)</f>
        <v>430372065.13</v>
      </c>
      <c r="L17" s="6">
        <f>SUM(L5:L16)</f>
        <v>444638340.13</v>
      </c>
    </row>
    <row r="20" spans="1:12" x14ac:dyDescent="0.2">
      <c r="E20" s="7"/>
    </row>
    <row r="21" spans="1:12" x14ac:dyDescent="0.2">
      <c r="E21" s="7"/>
    </row>
  </sheetData>
  <autoFilter ref="A4:L4"/>
  <mergeCells count="3">
    <mergeCell ref="A1:L1"/>
    <mergeCell ref="A2:L2"/>
    <mergeCell ref="A17:B17"/>
  </mergeCells>
  <conditionalFormatting sqref="H5:H16">
    <cfRule type="colorScale" priority="7">
      <colorScale>
        <cfvo type="min"/>
        <cfvo type="percentile" val="50"/>
        <cfvo type="max"/>
        <color rgb="FFF8696B"/>
        <color rgb="FFFCFCFF"/>
        <color theme="6"/>
      </colorScale>
    </cfRule>
  </conditionalFormatting>
  <conditionalFormatting sqref="J5:J16">
    <cfRule type="colorScale" priority="8">
      <colorScale>
        <cfvo type="min"/>
        <cfvo type="percentile" val="50"/>
        <cfvo type="max"/>
        <color rgb="FFF8696B"/>
        <color rgb="FFFCFCFF"/>
        <color theme="6"/>
      </colorScale>
    </cfRule>
  </conditionalFormatting>
  <pageMargins left="0.39370078740157483" right="0.39370078740157483" top="0.59055118110236227" bottom="0.26" header="0.31496062992125984" footer="0.17"/>
  <pageSetup paperSize="9" scale="67" fitToHeight="0" orientation="landscape" r:id="rId1"/>
  <headerFooter>
    <oddHeader>&amp;C&amp;"Segoe UI,Обычный"&amp;P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ПСР</vt:lpstr>
      <vt:lpstr>ПСР!Заголовки_для_печати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2024-11-13T13:08:36Z</dcterms:modified>
</cp:coreProperties>
</file>