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Table1!$A$1:$L$55</definedName>
  </definedNames>
  <calcPr calcId="125725"/>
</workbook>
</file>

<file path=xl/calcChain.xml><?xml version="1.0" encoding="utf-8"?>
<calcChain xmlns="http://schemas.openxmlformats.org/spreadsheetml/2006/main">
  <c r="I9" i="1"/>
  <c r="I8"/>
  <c r="I46"/>
  <c r="I47"/>
  <c r="I48"/>
  <c r="I45"/>
  <c r="I52"/>
  <c r="I51"/>
  <c r="I14"/>
  <c r="I27"/>
  <c r="J14"/>
  <c r="K14"/>
  <c r="K31"/>
  <c r="K28"/>
  <c r="K27"/>
  <c r="K34"/>
  <c r="K33"/>
  <c r="K16" l="1"/>
  <c r="K9" s="1"/>
  <c r="K15"/>
  <c r="K49"/>
  <c r="K55"/>
  <c r="J55"/>
  <c r="J43"/>
  <c r="J49"/>
  <c r="J15"/>
  <c r="I25"/>
  <c r="I16"/>
  <c r="I49"/>
  <c r="J16"/>
  <c r="J9" s="1"/>
  <c r="K18"/>
  <c r="K11" s="1"/>
  <c r="J37"/>
  <c r="J18"/>
  <c r="J11" s="1"/>
  <c r="I18"/>
  <c r="I11" s="1"/>
  <c r="M9" l="1"/>
  <c r="K43"/>
  <c r="J8"/>
  <c r="J12" s="1"/>
  <c r="K25"/>
  <c r="J19" l="1"/>
  <c r="K8"/>
  <c r="I19"/>
  <c r="K12" l="1"/>
  <c r="M8"/>
  <c r="K19"/>
  <c r="I12"/>
  <c r="M12" s="1"/>
  <c r="M11" l="1"/>
</calcChain>
</file>

<file path=xl/sharedStrings.xml><?xml version="1.0" encoding="utf-8"?>
<sst xmlns="http://schemas.openxmlformats.org/spreadsheetml/2006/main" count="113" uniqueCount="48">
  <si>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</si>
  <si>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</si>
  <si>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</si>
  <si>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</si>
  <si>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</si>
  <si>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</si>
  <si>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1</t>
  </si>
  <si>
    <t>2</t>
  </si>
  <si>
    <t>4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</si>
  <si>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</si>
  <si>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</si>
  <si>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</si>
  <si>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</si>
  <si>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</si>
  <si>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</si>
  <si>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</si>
  <si>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2.</t>
  </si>
  <si>
    <t>Подпрограмма "Модернизация объектов коммунальной инфраструктуры "</t>
  </si>
  <si>
    <t xml:space="preserve">Подготовка ЖКХ к зиме, в том числе: </t>
  </si>
  <si>
    <t>Изготовление проектно-сметной документации на  капитальный ремонт или реконструкцию инженерных коммуникаций, в том числе  проведение согласований проектно-сметной документации, получение технических условий, проведение государственной экспертизы по объектам</t>
  </si>
  <si>
    <t>Проведение капитального ремонта или реконструкции объектов жилищно-коммунального хозяйства</t>
  </si>
  <si>
    <t xml:space="preserve">План реализации подпрограммы "Модернизация объектов коммунальной инфраструктуры» 
муниципальной программы «Строительство и архитектура в Мглинском районе»
</t>
  </si>
  <si>
    <t>ППМП</t>
  </si>
  <si>
    <t>средства местного бюджета</t>
  </si>
  <si>
    <t>поступления из областного бюджета</t>
  </si>
  <si>
    <t xml:space="preserve"> поступления  федерального бюджета</t>
  </si>
  <si>
    <t xml:space="preserve"> поступления из федерального бюджета</t>
  </si>
  <si>
    <t>поступления из федерального бюджета</t>
  </si>
  <si>
    <t>02</t>
  </si>
  <si>
    <t>МП</t>
  </si>
  <si>
    <t xml:space="preserve">Приобретение техники для предприятий жилищно-коммунального хозяйства, в том числе: </t>
  </si>
  <si>
    <t>S3450</t>
  </si>
  <si>
    <t>901</t>
  </si>
  <si>
    <t>S3430</t>
  </si>
  <si>
    <t>1.2.1.</t>
  </si>
  <si>
    <t>2.1.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</si>
  <si>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</si>
  <si>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</si>
  <si>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 Приобретение оборудования для объектов жилищно - коммунального  хозяйства                         </t>
  </si>
  <si>
    <t>2024 год</t>
  </si>
  <si>
    <t>Капитальный ремонт водовода в н.п. Соколовка Мглинского района Брянской области</t>
  </si>
  <si>
    <t>2025 год</t>
  </si>
  <si>
    <t>ГРБС (РБС)</t>
  </si>
  <si>
    <t>2026 год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</si>
  <si>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</si>
  <si>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42</t>
  </si>
  <si>
    <t>Приобретение погрузчика универсального Амкадор 342 С4(кабина ROPS/FOPS) или эквивалент для администрации Мглинского района</t>
  </si>
  <si>
    <t xml:space="preserve">Приложение №3 к  постановлению администрации Мглинского района                                                                                                                          от                                          №                                                              Приложение 1 к подпрограмме "Модернизация объектов коммунальной инфраструктуры» муниципальной программы «Строительство и архитектура в Мглинском районе»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</si>
</sst>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5"/>
  <sheetViews>
    <sheetView tabSelected="1" view="pageBreakPreview" zoomScaleSheetLayoutView="100" workbookViewId="0">
      <selection activeCell="C27" sqref="C27"/>
    </sheetView>
  </sheetViews>
  <sheetFormatPr defaultRowHeight="15.75"/>
  <cols>
    <col min="1" max="1" width="4.5" customWidth="1"/>
    <col min="2" max="2" width="7.33203125" style="1" customWidth="1"/>
    <col min="3" max="3" width="51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0" width="20.1640625" style="1" customWidth="1"/>
    <col min="11" max="11" width="19.1640625" style="1" customWidth="1"/>
    <col min="12" max="12" width="26.6640625" style="13" customWidth="1"/>
    <col min="13" max="13" width="30.1640625" customWidth="1"/>
  </cols>
  <sheetData>
    <row r="1" spans="2:13" ht="159" customHeight="1">
      <c r="K1" s="34" t="s">
        <v>47</v>
      </c>
      <c r="L1" s="34"/>
    </row>
    <row r="2" spans="2:13" ht="45.75" customHeight="1">
      <c r="B2" s="22" t="s">
        <v>21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3">
      <c r="B3" s="1" t="s">
        <v>0</v>
      </c>
    </row>
    <row r="4" spans="2:13" ht="53.1" customHeight="1">
      <c r="B4" s="21" t="s">
        <v>1</v>
      </c>
      <c r="C4" s="21" t="s">
        <v>37</v>
      </c>
      <c r="D4" s="21" t="s">
        <v>2</v>
      </c>
      <c r="E4" s="21"/>
      <c r="F4" s="21"/>
      <c r="G4" s="21"/>
      <c r="H4" s="21"/>
      <c r="I4" s="26" t="s">
        <v>3</v>
      </c>
      <c r="J4" s="26"/>
      <c r="K4" s="26"/>
      <c r="L4" s="27" t="s">
        <v>44</v>
      </c>
    </row>
    <row r="5" spans="2:13" ht="110.25" customHeight="1">
      <c r="B5" s="21" t="s">
        <v>0</v>
      </c>
      <c r="C5" s="21" t="s">
        <v>0</v>
      </c>
      <c r="D5" s="16" t="s">
        <v>42</v>
      </c>
      <c r="E5" s="16" t="s">
        <v>29</v>
      </c>
      <c r="F5" s="16" t="s">
        <v>22</v>
      </c>
      <c r="G5" s="16" t="s">
        <v>4</v>
      </c>
      <c r="H5" s="16" t="s">
        <v>5</v>
      </c>
      <c r="I5" s="17" t="s">
        <v>39</v>
      </c>
      <c r="J5" s="17" t="s">
        <v>41</v>
      </c>
      <c r="K5" s="17" t="s">
        <v>43</v>
      </c>
      <c r="L5" s="27"/>
    </row>
    <row r="6" spans="2:13" ht="22.7" customHeight="1">
      <c r="B6" s="6" t="s">
        <v>6</v>
      </c>
      <c r="C6" s="6" t="s">
        <v>7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14">
        <v>11</v>
      </c>
    </row>
    <row r="7" spans="2:13" ht="53.25" customHeight="1">
      <c r="B7" s="23"/>
      <c r="C7" s="7" t="s">
        <v>17</v>
      </c>
      <c r="D7" s="6"/>
      <c r="E7" s="6"/>
      <c r="F7" s="6"/>
      <c r="G7" s="6"/>
      <c r="H7" s="6"/>
      <c r="I7" s="6"/>
      <c r="J7" s="6"/>
      <c r="K7" s="6"/>
      <c r="L7" s="36"/>
    </row>
    <row r="8" spans="2:13">
      <c r="B8" s="23"/>
      <c r="C8" s="8" t="s">
        <v>23</v>
      </c>
      <c r="D8" s="9">
        <v>901</v>
      </c>
      <c r="E8" s="10" t="s">
        <v>28</v>
      </c>
      <c r="F8" s="9">
        <v>4</v>
      </c>
      <c r="G8" s="9" t="s">
        <v>36</v>
      </c>
      <c r="H8" s="9" t="s">
        <v>36</v>
      </c>
      <c r="I8" s="2">
        <f>I14+I45</f>
        <v>233508</v>
      </c>
      <c r="J8" s="2">
        <f>J14+J45+J15</f>
        <v>0</v>
      </c>
      <c r="K8" s="2">
        <f>K14+K45+K15</f>
        <v>37894.736800000006</v>
      </c>
      <c r="L8" s="36"/>
      <c r="M8" s="3" t="e">
        <f>I8+J8+K8+L8+#REF!</f>
        <v>#REF!</v>
      </c>
    </row>
    <row r="9" spans="2:13" ht="18" customHeight="1">
      <c r="B9" s="23"/>
      <c r="C9" s="8" t="s">
        <v>24</v>
      </c>
      <c r="D9" s="9">
        <v>901</v>
      </c>
      <c r="E9" s="10" t="s">
        <v>28</v>
      </c>
      <c r="F9" s="9">
        <v>4</v>
      </c>
      <c r="G9" s="9" t="s">
        <v>36</v>
      </c>
      <c r="H9" s="9" t="s">
        <v>36</v>
      </c>
      <c r="I9" s="2">
        <f>I16+I46</f>
        <v>8186920</v>
      </c>
      <c r="J9" s="2">
        <f>J16+J46</f>
        <v>0</v>
      </c>
      <c r="K9" s="2">
        <f>K16</f>
        <v>1856842.1032</v>
      </c>
      <c r="L9" s="36"/>
      <c r="M9" s="3" t="e">
        <f>I9+J9+K9+L9+#REF!</f>
        <v>#REF!</v>
      </c>
    </row>
    <row r="10" spans="2:13" ht="15.75" customHeight="1">
      <c r="B10" s="23"/>
      <c r="C10" s="8" t="s">
        <v>27</v>
      </c>
      <c r="D10" s="9">
        <v>901</v>
      </c>
      <c r="E10" s="10" t="s">
        <v>28</v>
      </c>
      <c r="F10" s="9">
        <v>4</v>
      </c>
      <c r="G10" s="9" t="s">
        <v>36</v>
      </c>
      <c r="H10" s="9" t="s">
        <v>36</v>
      </c>
      <c r="I10" s="2">
        <v>0</v>
      </c>
      <c r="J10" s="2">
        <v>0</v>
      </c>
      <c r="K10" s="2">
        <v>0</v>
      </c>
      <c r="L10" s="36"/>
    </row>
    <row r="11" spans="2:13">
      <c r="B11" s="23"/>
      <c r="C11" s="8" t="s">
        <v>10</v>
      </c>
      <c r="D11" s="9">
        <v>901</v>
      </c>
      <c r="E11" s="10" t="s">
        <v>28</v>
      </c>
      <c r="F11" s="9">
        <v>4</v>
      </c>
      <c r="G11" s="9" t="s">
        <v>36</v>
      </c>
      <c r="H11" s="9" t="s">
        <v>36</v>
      </c>
      <c r="I11" s="2">
        <f>I18+I18</f>
        <v>0</v>
      </c>
      <c r="J11" s="2">
        <f>J18+J18</f>
        <v>0</v>
      </c>
      <c r="K11" s="2">
        <f>K18+K18</f>
        <v>0</v>
      </c>
      <c r="L11" s="36"/>
      <c r="M11" s="3" t="e">
        <f>I12+J12+K12+L12+#REF!+#REF!</f>
        <v>#REF!</v>
      </c>
    </row>
    <row r="12" spans="2:13" ht="22.7" customHeight="1">
      <c r="B12" s="23"/>
      <c r="C12" s="4" t="s">
        <v>11</v>
      </c>
      <c r="D12" s="11"/>
      <c r="E12" s="11"/>
      <c r="F12" s="11"/>
      <c r="G12" s="11"/>
      <c r="H12" s="11"/>
      <c r="I12" s="2">
        <f>SUM(I8+I9+I10+I11)</f>
        <v>8420428</v>
      </c>
      <c r="J12" s="2">
        <f t="shared" ref="J12:K12" si="0">SUM(J8:J11)</f>
        <v>0</v>
      </c>
      <c r="K12" s="2">
        <f t="shared" si="0"/>
        <v>1894736.84</v>
      </c>
      <c r="L12" s="36"/>
      <c r="M12" s="3">
        <f>I12+K12</f>
        <v>10315164.84</v>
      </c>
    </row>
    <row r="13" spans="2:13" ht="18.75" customHeight="1">
      <c r="B13" s="20" t="s">
        <v>12</v>
      </c>
      <c r="C13" s="5" t="s">
        <v>18</v>
      </c>
      <c r="D13" s="11"/>
      <c r="E13" s="11"/>
      <c r="F13" s="11"/>
      <c r="G13" s="11"/>
      <c r="H13" s="11"/>
      <c r="I13" s="2"/>
      <c r="J13" s="2"/>
      <c r="K13" s="2"/>
      <c r="L13" s="36">
        <v>1</v>
      </c>
      <c r="M13" s="3"/>
    </row>
    <row r="14" spans="2:13">
      <c r="B14" s="20"/>
      <c r="C14" s="24" t="s">
        <v>23</v>
      </c>
      <c r="D14" s="9">
        <v>901</v>
      </c>
      <c r="E14" s="10" t="s">
        <v>28</v>
      </c>
      <c r="F14" s="9">
        <v>4</v>
      </c>
      <c r="G14" s="9">
        <v>42</v>
      </c>
      <c r="H14" s="9">
        <v>81740</v>
      </c>
      <c r="I14" s="2">
        <f>I39</f>
        <v>66428</v>
      </c>
      <c r="J14" s="2">
        <f t="shared" ref="J14:K14" si="1">J21</f>
        <v>0</v>
      </c>
      <c r="K14" s="2">
        <f t="shared" si="1"/>
        <v>0</v>
      </c>
      <c r="L14" s="36"/>
    </row>
    <row r="15" spans="2:13">
      <c r="B15" s="20"/>
      <c r="C15" s="25"/>
      <c r="D15" s="9">
        <v>901</v>
      </c>
      <c r="E15" s="9">
        <v>2</v>
      </c>
      <c r="F15" s="9">
        <v>4</v>
      </c>
      <c r="G15" s="9">
        <v>42</v>
      </c>
      <c r="H15" s="9" t="s">
        <v>31</v>
      </c>
      <c r="I15" s="2">
        <v>0</v>
      </c>
      <c r="J15" s="2">
        <f>J27</f>
        <v>0</v>
      </c>
      <c r="K15" s="2">
        <f>K27</f>
        <v>37894.736800000006</v>
      </c>
      <c r="L15" s="36"/>
    </row>
    <row r="16" spans="2:13">
      <c r="B16" s="20"/>
      <c r="C16" s="8" t="s">
        <v>24</v>
      </c>
      <c r="D16" s="9">
        <v>901</v>
      </c>
      <c r="E16" s="9">
        <v>2</v>
      </c>
      <c r="F16" s="9">
        <v>4</v>
      </c>
      <c r="G16" s="9">
        <v>42</v>
      </c>
      <c r="H16" s="9" t="s">
        <v>31</v>
      </c>
      <c r="I16" s="2">
        <f>I22+I28+I40</f>
        <v>0</v>
      </c>
      <c r="J16" s="2">
        <f>J22+J28+J40</f>
        <v>0</v>
      </c>
      <c r="K16" s="2">
        <f>K22+K28+K40</f>
        <v>1856842.1032</v>
      </c>
      <c r="L16" s="36"/>
    </row>
    <row r="17" spans="2:12">
      <c r="B17" s="20"/>
      <c r="C17" s="8" t="s">
        <v>26</v>
      </c>
      <c r="D17" s="9"/>
      <c r="E17" s="10"/>
      <c r="F17" s="9"/>
      <c r="G17" s="9"/>
      <c r="H17" s="9"/>
      <c r="I17" s="2">
        <v>0</v>
      </c>
      <c r="J17" s="2">
        <v>0</v>
      </c>
      <c r="K17" s="2">
        <v>0</v>
      </c>
      <c r="L17" s="36"/>
    </row>
    <row r="18" spans="2:12">
      <c r="B18" s="20"/>
      <c r="C18" s="8" t="s">
        <v>10</v>
      </c>
      <c r="D18" s="9"/>
      <c r="E18" s="9"/>
      <c r="F18" s="9"/>
      <c r="G18" s="9"/>
      <c r="H18" s="9"/>
      <c r="I18" s="2">
        <f>I24+I30+I42</f>
        <v>0</v>
      </c>
      <c r="J18" s="2">
        <f>J24+J30+J42</f>
        <v>0</v>
      </c>
      <c r="K18" s="2">
        <f>K24+K30+K42</f>
        <v>0</v>
      </c>
      <c r="L18" s="36"/>
    </row>
    <row r="19" spans="2:12">
      <c r="B19" s="20"/>
      <c r="C19" s="4" t="s">
        <v>11</v>
      </c>
      <c r="D19" s="11"/>
      <c r="E19" s="11"/>
      <c r="F19" s="11"/>
      <c r="G19" s="11"/>
      <c r="H19" s="11"/>
      <c r="I19" s="2">
        <f>SUM(I14:I18)</f>
        <v>66428</v>
      </c>
      <c r="J19" s="2">
        <f>J14+J15+J16</f>
        <v>0</v>
      </c>
      <c r="K19" s="2">
        <f>SUM(K14:K18)</f>
        <v>1894736.84</v>
      </c>
      <c r="L19" s="36"/>
    </row>
    <row r="20" spans="2:12" ht="128.25" customHeight="1">
      <c r="B20" s="20" t="s">
        <v>14</v>
      </c>
      <c r="C20" s="5" t="s">
        <v>19</v>
      </c>
      <c r="D20" s="11"/>
      <c r="E20" s="11"/>
      <c r="F20" s="11"/>
      <c r="G20" s="11"/>
      <c r="H20" s="11"/>
      <c r="I20" s="2"/>
      <c r="J20" s="2"/>
      <c r="K20" s="2"/>
      <c r="L20" s="35"/>
    </row>
    <row r="21" spans="2:12">
      <c r="B21" s="20"/>
      <c r="C21" s="8" t="s">
        <v>9</v>
      </c>
      <c r="D21" s="9">
        <v>901</v>
      </c>
      <c r="E21" s="10" t="s">
        <v>28</v>
      </c>
      <c r="F21" s="9">
        <v>4</v>
      </c>
      <c r="G21" s="9">
        <v>42</v>
      </c>
      <c r="H21" s="9">
        <v>81740</v>
      </c>
      <c r="I21" s="2">
        <v>0</v>
      </c>
      <c r="J21" s="2">
        <v>0</v>
      </c>
      <c r="K21" s="2">
        <v>0</v>
      </c>
      <c r="L21" s="35"/>
    </row>
    <row r="22" spans="2:12" ht="13.5" customHeight="1">
      <c r="B22" s="20"/>
      <c r="C22" s="8" t="s">
        <v>24</v>
      </c>
      <c r="D22" s="9"/>
      <c r="E22" s="9"/>
      <c r="F22" s="9"/>
      <c r="G22" s="9"/>
      <c r="H22" s="9"/>
      <c r="I22" s="2">
        <v>0</v>
      </c>
      <c r="J22" s="2">
        <v>0</v>
      </c>
      <c r="K22" s="2">
        <v>0</v>
      </c>
      <c r="L22" s="35"/>
    </row>
    <row r="23" spans="2:12" ht="16.5" customHeight="1">
      <c r="B23" s="20"/>
      <c r="C23" s="8" t="s">
        <v>25</v>
      </c>
      <c r="D23" s="9"/>
      <c r="E23" s="10"/>
      <c r="F23" s="9"/>
      <c r="G23" s="9"/>
      <c r="H23" s="9"/>
      <c r="I23" s="2">
        <v>0</v>
      </c>
      <c r="J23" s="2">
        <v>0</v>
      </c>
      <c r="K23" s="2">
        <v>0</v>
      </c>
      <c r="L23" s="35"/>
    </row>
    <row r="24" spans="2:12">
      <c r="B24" s="20"/>
      <c r="C24" s="8" t="s">
        <v>10</v>
      </c>
      <c r="D24" s="9"/>
      <c r="E24" s="9"/>
      <c r="F24" s="9"/>
      <c r="G24" s="9"/>
      <c r="H24" s="9"/>
      <c r="I24" s="2">
        <v>0</v>
      </c>
      <c r="J24" s="2">
        <v>0</v>
      </c>
      <c r="K24" s="2">
        <v>0</v>
      </c>
      <c r="L24" s="35"/>
    </row>
    <row r="25" spans="2:12" ht="14.45" customHeight="1">
      <c r="B25" s="20"/>
      <c r="C25" s="4" t="s">
        <v>11</v>
      </c>
      <c r="D25" s="11"/>
      <c r="E25" s="11"/>
      <c r="F25" s="11"/>
      <c r="G25" s="11"/>
      <c r="H25" s="11"/>
      <c r="I25" s="2">
        <f>SUM(I21:I24)</f>
        <v>0</v>
      </c>
      <c r="J25" s="2">
        <v>0</v>
      </c>
      <c r="K25" s="2">
        <f t="shared" ref="K25" si="2">K21+K22+K23</f>
        <v>0</v>
      </c>
      <c r="L25" s="35"/>
    </row>
    <row r="26" spans="2:12" ht="47.25">
      <c r="B26" s="20" t="s">
        <v>15</v>
      </c>
      <c r="C26" s="5" t="s">
        <v>20</v>
      </c>
      <c r="D26" s="11"/>
      <c r="E26" s="11"/>
      <c r="F26" s="11"/>
      <c r="G26" s="11"/>
      <c r="H26" s="11"/>
      <c r="I26" s="2"/>
      <c r="J26" s="2"/>
      <c r="K26" s="2"/>
      <c r="L26" s="28"/>
    </row>
    <row r="27" spans="2:12">
      <c r="B27" s="20"/>
      <c r="C27" s="18" t="s">
        <v>23</v>
      </c>
      <c r="D27" s="9">
        <v>901</v>
      </c>
      <c r="E27" s="9">
        <v>2</v>
      </c>
      <c r="F27" s="9">
        <v>4</v>
      </c>
      <c r="G27" s="9">
        <v>42</v>
      </c>
      <c r="H27" s="9" t="s">
        <v>31</v>
      </c>
      <c r="I27" s="2">
        <f>I33</f>
        <v>0</v>
      </c>
      <c r="J27" s="2">
        <v>0</v>
      </c>
      <c r="K27" s="2">
        <f>K33</f>
        <v>37894.736800000006</v>
      </c>
      <c r="L27" s="29"/>
    </row>
    <row r="28" spans="2:12">
      <c r="B28" s="20"/>
      <c r="C28" s="8" t="s">
        <v>24</v>
      </c>
      <c r="D28" s="9">
        <v>901</v>
      </c>
      <c r="E28" s="9">
        <v>2</v>
      </c>
      <c r="F28" s="9">
        <v>4</v>
      </c>
      <c r="G28" s="9">
        <v>42</v>
      </c>
      <c r="H28" s="9" t="s">
        <v>31</v>
      </c>
      <c r="I28" s="2">
        <v>0</v>
      </c>
      <c r="J28" s="2">
        <v>0</v>
      </c>
      <c r="K28" s="2">
        <f>K34</f>
        <v>1856842.1032</v>
      </c>
      <c r="L28" s="29"/>
    </row>
    <row r="29" spans="2:12">
      <c r="B29" s="20"/>
      <c r="C29" s="8" t="s">
        <v>27</v>
      </c>
      <c r="D29" s="9"/>
      <c r="E29" s="10"/>
      <c r="F29" s="9"/>
      <c r="G29" s="9"/>
      <c r="H29" s="9"/>
      <c r="I29" s="2">
        <v>0</v>
      </c>
      <c r="J29" s="2">
        <v>0</v>
      </c>
      <c r="K29" s="2">
        <v>0</v>
      </c>
      <c r="L29" s="29"/>
    </row>
    <row r="30" spans="2:12">
      <c r="B30" s="20"/>
      <c r="C30" s="8" t="s">
        <v>10</v>
      </c>
      <c r="D30" s="9"/>
      <c r="E30" s="9"/>
      <c r="F30" s="9"/>
      <c r="G30" s="9"/>
      <c r="H30" s="9"/>
      <c r="I30" s="2">
        <v>0</v>
      </c>
      <c r="J30" s="2">
        <v>0</v>
      </c>
      <c r="K30" s="2">
        <v>0</v>
      </c>
      <c r="L30" s="29"/>
    </row>
    <row r="31" spans="2:12">
      <c r="B31" s="20"/>
      <c r="C31" s="4" t="s">
        <v>11</v>
      </c>
      <c r="D31" s="11"/>
      <c r="E31" s="11"/>
      <c r="F31" s="11"/>
      <c r="G31" s="11"/>
      <c r="H31" s="11"/>
      <c r="I31" s="2">
        <v>0</v>
      </c>
      <c r="J31" s="2">
        <v>0</v>
      </c>
      <c r="K31" s="2">
        <f>K27+K28</f>
        <v>1894736.84</v>
      </c>
      <c r="L31" s="30"/>
    </row>
    <row r="32" spans="2:12" ht="45">
      <c r="B32" s="20" t="s">
        <v>34</v>
      </c>
      <c r="C32" s="12" t="s">
        <v>40</v>
      </c>
      <c r="D32" s="11"/>
      <c r="E32" s="11"/>
      <c r="F32" s="11"/>
      <c r="G32" s="11"/>
      <c r="H32" s="11"/>
      <c r="I32" s="2"/>
      <c r="J32" s="2"/>
      <c r="K32" s="2"/>
      <c r="L32" s="28"/>
    </row>
    <row r="33" spans="2:12">
      <c r="B33" s="20"/>
      <c r="C33" s="8" t="s">
        <v>23</v>
      </c>
      <c r="D33" s="9">
        <v>901</v>
      </c>
      <c r="E33" s="9">
        <v>2</v>
      </c>
      <c r="F33" s="9">
        <v>4</v>
      </c>
      <c r="G33" s="9">
        <v>42</v>
      </c>
      <c r="H33" s="9" t="s">
        <v>31</v>
      </c>
      <c r="I33" s="2">
        <v>0</v>
      </c>
      <c r="J33" s="2">
        <v>0</v>
      </c>
      <c r="K33" s="2">
        <f>K37*2%</f>
        <v>37894.736800000006</v>
      </c>
      <c r="L33" s="29"/>
    </row>
    <row r="34" spans="2:12">
      <c r="B34" s="20"/>
      <c r="C34" s="8" t="s">
        <v>24</v>
      </c>
      <c r="D34" s="9">
        <v>901</v>
      </c>
      <c r="E34" s="9">
        <v>2</v>
      </c>
      <c r="F34" s="9">
        <v>4</v>
      </c>
      <c r="G34" s="9">
        <v>42</v>
      </c>
      <c r="H34" s="9" t="s">
        <v>31</v>
      </c>
      <c r="I34" s="2">
        <v>0</v>
      </c>
      <c r="J34" s="2">
        <v>0</v>
      </c>
      <c r="K34" s="2">
        <f>K37-K33</f>
        <v>1856842.1032</v>
      </c>
      <c r="L34" s="29"/>
    </row>
    <row r="35" spans="2:12">
      <c r="B35" s="20"/>
      <c r="C35" s="8" t="s">
        <v>27</v>
      </c>
      <c r="D35" s="11"/>
      <c r="E35" s="11"/>
      <c r="F35" s="11"/>
      <c r="G35" s="11"/>
      <c r="H35" s="11"/>
      <c r="I35" s="2">
        <v>0</v>
      </c>
      <c r="J35" s="2">
        <v>0</v>
      </c>
      <c r="K35" s="2">
        <v>0</v>
      </c>
      <c r="L35" s="29"/>
    </row>
    <row r="36" spans="2:12">
      <c r="B36" s="20"/>
      <c r="C36" s="8" t="s">
        <v>10</v>
      </c>
      <c r="D36" s="11"/>
      <c r="E36" s="11"/>
      <c r="F36" s="11"/>
      <c r="G36" s="11"/>
      <c r="H36" s="11"/>
      <c r="I36" s="2">
        <v>0</v>
      </c>
      <c r="J36" s="2">
        <v>0</v>
      </c>
      <c r="K36" s="2">
        <v>0</v>
      </c>
      <c r="L36" s="29"/>
    </row>
    <row r="37" spans="2:12">
      <c r="B37" s="20"/>
      <c r="C37" s="4" t="s">
        <v>11</v>
      </c>
      <c r="D37" s="11"/>
      <c r="E37" s="11"/>
      <c r="F37" s="11"/>
      <c r="G37" s="11"/>
      <c r="H37" s="11"/>
      <c r="I37" s="2">
        <v>0</v>
      </c>
      <c r="J37" s="2">
        <f>J33+J34+J35+J36</f>
        <v>0</v>
      </c>
      <c r="K37" s="2">
        <v>1894736.84</v>
      </c>
      <c r="L37" s="30"/>
    </row>
    <row r="38" spans="2:12" ht="32.25" customHeight="1">
      <c r="B38" s="19" t="s">
        <v>13</v>
      </c>
      <c r="C38" s="5" t="s">
        <v>38</v>
      </c>
      <c r="D38" s="11"/>
      <c r="E38" s="11"/>
      <c r="F38" s="11"/>
      <c r="G38" s="11"/>
      <c r="H38" s="11"/>
      <c r="I38" s="2"/>
      <c r="J38" s="2"/>
      <c r="K38" s="2"/>
      <c r="L38" s="28"/>
    </row>
    <row r="39" spans="2:12">
      <c r="B39" s="19"/>
      <c r="C39" s="8" t="s">
        <v>23</v>
      </c>
      <c r="D39" s="9">
        <v>901</v>
      </c>
      <c r="E39" s="10" t="s">
        <v>28</v>
      </c>
      <c r="F39" s="9">
        <v>4</v>
      </c>
      <c r="G39" s="9">
        <v>42</v>
      </c>
      <c r="H39" s="9">
        <v>81740</v>
      </c>
      <c r="I39" s="2">
        <v>66428</v>
      </c>
      <c r="J39" s="2">
        <v>0</v>
      </c>
      <c r="K39" s="2">
        <v>0</v>
      </c>
      <c r="L39" s="29"/>
    </row>
    <row r="40" spans="2:12">
      <c r="B40" s="19"/>
      <c r="C40" s="8" t="s">
        <v>24</v>
      </c>
      <c r="D40" s="9"/>
      <c r="E40" s="9"/>
      <c r="F40" s="9"/>
      <c r="G40" s="9"/>
      <c r="H40" s="9"/>
      <c r="I40" s="2">
        <v>0</v>
      </c>
      <c r="J40" s="2">
        <v>0</v>
      </c>
      <c r="K40" s="2">
        <v>0</v>
      </c>
      <c r="L40" s="29"/>
    </row>
    <row r="41" spans="2:12">
      <c r="B41" s="19"/>
      <c r="C41" s="8" t="s">
        <v>27</v>
      </c>
      <c r="D41" s="9"/>
      <c r="E41" s="10"/>
      <c r="F41" s="9"/>
      <c r="G41" s="9"/>
      <c r="H41" s="9"/>
      <c r="I41" s="2">
        <v>0</v>
      </c>
      <c r="J41" s="2">
        <v>0</v>
      </c>
      <c r="K41" s="2">
        <v>0</v>
      </c>
      <c r="L41" s="29"/>
    </row>
    <row r="42" spans="2:12">
      <c r="B42" s="19"/>
      <c r="C42" s="8" t="s">
        <v>10</v>
      </c>
      <c r="D42" s="9"/>
      <c r="E42" s="9"/>
      <c r="F42" s="9"/>
      <c r="G42" s="9"/>
      <c r="H42" s="9"/>
      <c r="I42" s="2">
        <v>0</v>
      </c>
      <c r="J42" s="2">
        <v>0</v>
      </c>
      <c r="K42" s="2">
        <v>0</v>
      </c>
      <c r="L42" s="29"/>
    </row>
    <row r="43" spans="2:12">
      <c r="B43" s="19"/>
      <c r="C43" s="4" t="s">
        <v>11</v>
      </c>
      <c r="D43" s="11"/>
      <c r="E43" s="11"/>
      <c r="F43" s="11"/>
      <c r="G43" s="11"/>
      <c r="H43" s="11"/>
      <c r="I43" s="2">
        <v>66428</v>
      </c>
      <c r="J43" s="2">
        <f>SUM(J39+J40+J41+J42)</f>
        <v>0</v>
      </c>
      <c r="K43" s="2">
        <f>SUM(K39+K40+K41+K42)</f>
        <v>0</v>
      </c>
      <c r="L43" s="29"/>
    </row>
    <row r="44" spans="2:12" ht="47.25">
      <c r="B44" s="23" t="s">
        <v>16</v>
      </c>
      <c r="C44" s="5" t="s">
        <v>30</v>
      </c>
      <c r="D44" s="11"/>
      <c r="E44" s="11"/>
      <c r="F44" s="11"/>
      <c r="G44" s="11"/>
      <c r="H44" s="11"/>
      <c r="I44" s="2"/>
      <c r="J44" s="2"/>
      <c r="K44" s="2"/>
      <c r="L44" s="31">
        <v>1</v>
      </c>
    </row>
    <row r="45" spans="2:12">
      <c r="B45" s="23"/>
      <c r="C45" s="8" t="s">
        <v>23</v>
      </c>
      <c r="D45" s="9">
        <v>901</v>
      </c>
      <c r="E45" s="10" t="s">
        <v>28</v>
      </c>
      <c r="F45" s="9">
        <v>4</v>
      </c>
      <c r="G45" s="9">
        <v>42</v>
      </c>
      <c r="H45" s="10" t="s">
        <v>33</v>
      </c>
      <c r="I45" s="2">
        <f>I51</f>
        <v>167080</v>
      </c>
      <c r="J45" s="2">
        <v>0</v>
      </c>
      <c r="K45" s="15">
        <v>0</v>
      </c>
      <c r="L45" s="32"/>
    </row>
    <row r="46" spans="2:12">
      <c r="B46" s="23"/>
      <c r="C46" s="8" t="s">
        <v>24</v>
      </c>
      <c r="D46" s="10" t="s">
        <v>32</v>
      </c>
      <c r="E46" s="10" t="s">
        <v>28</v>
      </c>
      <c r="F46" s="10" t="s">
        <v>8</v>
      </c>
      <c r="G46" s="10" t="s">
        <v>45</v>
      </c>
      <c r="H46" s="10" t="s">
        <v>33</v>
      </c>
      <c r="I46" s="2">
        <f t="shared" ref="I46:I48" si="3">I52</f>
        <v>8186920</v>
      </c>
      <c r="J46" s="2">
        <v>0</v>
      </c>
      <c r="K46" s="2">
        <v>0</v>
      </c>
      <c r="L46" s="32"/>
    </row>
    <row r="47" spans="2:12">
      <c r="B47" s="23"/>
      <c r="C47" s="8" t="s">
        <v>27</v>
      </c>
      <c r="D47" s="9"/>
      <c r="E47" s="10"/>
      <c r="F47" s="9"/>
      <c r="G47" s="9"/>
      <c r="H47" s="9"/>
      <c r="I47" s="2">
        <f t="shared" si="3"/>
        <v>0</v>
      </c>
      <c r="J47" s="2">
        <v>0</v>
      </c>
      <c r="K47" s="2">
        <v>0</v>
      </c>
      <c r="L47" s="32"/>
    </row>
    <row r="48" spans="2:12">
      <c r="B48" s="23"/>
      <c r="C48" s="8" t="s">
        <v>10</v>
      </c>
      <c r="D48" s="9"/>
      <c r="E48" s="9"/>
      <c r="F48" s="9"/>
      <c r="G48" s="9"/>
      <c r="H48" s="9"/>
      <c r="I48" s="2">
        <f t="shared" si="3"/>
        <v>0</v>
      </c>
      <c r="J48" s="2">
        <v>0</v>
      </c>
      <c r="K48" s="2">
        <v>0</v>
      </c>
      <c r="L48" s="32"/>
    </row>
    <row r="49" spans="2:12">
      <c r="B49" s="23"/>
      <c r="C49" s="4" t="s">
        <v>11</v>
      </c>
      <c r="D49" s="11"/>
      <c r="E49" s="11"/>
      <c r="F49" s="11"/>
      <c r="G49" s="11"/>
      <c r="H49" s="11"/>
      <c r="I49" s="2">
        <f>SUM(I45+I46+I47+I48)</f>
        <v>8354000</v>
      </c>
      <c r="J49" s="2">
        <f>SUM(J45+J46+J47+J48)</f>
        <v>0</v>
      </c>
      <c r="K49" s="2">
        <f>SUM(K45+K46+K47+K48)</f>
        <v>0</v>
      </c>
      <c r="L49" s="33"/>
    </row>
    <row r="50" spans="2:12" ht="60">
      <c r="B50" s="19" t="s">
        <v>35</v>
      </c>
      <c r="C50" s="12" t="s">
        <v>46</v>
      </c>
      <c r="D50" s="11"/>
      <c r="E50" s="11"/>
      <c r="F50" s="11"/>
      <c r="G50" s="11"/>
      <c r="H50" s="11"/>
      <c r="I50" s="2"/>
      <c r="J50" s="2"/>
      <c r="K50" s="2"/>
      <c r="L50" s="28"/>
    </row>
    <row r="51" spans="2:12">
      <c r="B51" s="19"/>
      <c r="C51" s="8" t="s">
        <v>23</v>
      </c>
      <c r="D51" s="10" t="s">
        <v>32</v>
      </c>
      <c r="E51" s="10" t="s">
        <v>28</v>
      </c>
      <c r="F51" s="10" t="s">
        <v>8</v>
      </c>
      <c r="G51" s="10" t="s">
        <v>45</v>
      </c>
      <c r="H51" s="10" t="s">
        <v>33</v>
      </c>
      <c r="I51" s="2">
        <f>I55*2%</f>
        <v>167080</v>
      </c>
      <c r="J51" s="2">
        <v>0</v>
      </c>
      <c r="K51" s="2">
        <v>0</v>
      </c>
      <c r="L51" s="29"/>
    </row>
    <row r="52" spans="2:12">
      <c r="B52" s="19"/>
      <c r="C52" s="8" t="s">
        <v>24</v>
      </c>
      <c r="D52" s="10" t="s">
        <v>32</v>
      </c>
      <c r="E52" s="10" t="s">
        <v>28</v>
      </c>
      <c r="F52" s="10" t="s">
        <v>8</v>
      </c>
      <c r="G52" s="10" t="s">
        <v>45</v>
      </c>
      <c r="H52" s="10" t="s">
        <v>33</v>
      </c>
      <c r="I52" s="2">
        <f>I55-I51</f>
        <v>8186920</v>
      </c>
      <c r="J52" s="2">
        <v>0</v>
      </c>
      <c r="K52" s="2">
        <v>0</v>
      </c>
      <c r="L52" s="29"/>
    </row>
    <row r="53" spans="2:12">
      <c r="B53" s="19"/>
      <c r="C53" s="8" t="s">
        <v>27</v>
      </c>
      <c r="D53" s="11"/>
      <c r="E53" s="11"/>
      <c r="F53" s="11"/>
      <c r="G53" s="11"/>
      <c r="H53" s="11"/>
      <c r="I53" s="2">
        <v>0</v>
      </c>
      <c r="J53" s="2">
        <v>0</v>
      </c>
      <c r="K53" s="2">
        <v>0</v>
      </c>
      <c r="L53" s="29"/>
    </row>
    <row r="54" spans="2:12">
      <c r="B54" s="19"/>
      <c r="C54" s="8" t="s">
        <v>10</v>
      </c>
      <c r="D54" s="11"/>
      <c r="E54" s="11"/>
      <c r="F54" s="11"/>
      <c r="G54" s="11"/>
      <c r="H54" s="11"/>
      <c r="I54" s="2">
        <v>0</v>
      </c>
      <c r="J54" s="2">
        <v>0</v>
      </c>
      <c r="K54" s="2">
        <v>0</v>
      </c>
      <c r="L54" s="29"/>
    </row>
    <row r="55" spans="2:12">
      <c r="B55" s="19"/>
      <c r="C55" s="4" t="s">
        <v>11</v>
      </c>
      <c r="D55" s="11"/>
      <c r="E55" s="11"/>
      <c r="F55" s="11"/>
      <c r="G55" s="11"/>
      <c r="H55" s="11"/>
      <c r="I55" s="2">
        <v>8354000</v>
      </c>
      <c r="J55" s="2">
        <f>SUM(J51+J52+J53+J54)</f>
        <v>0</v>
      </c>
      <c r="K55" s="2">
        <f>SUM(K51+K52+K53+K54)</f>
        <v>0</v>
      </c>
      <c r="L55" s="30"/>
    </row>
  </sheetData>
  <mergeCells count="24">
    <mergeCell ref="L38:L43"/>
    <mergeCell ref="L44:L49"/>
    <mergeCell ref="L50:L55"/>
    <mergeCell ref="K1:L1"/>
    <mergeCell ref="L20:L25"/>
    <mergeCell ref="L7:L12"/>
    <mergeCell ref="L13:L19"/>
    <mergeCell ref="L26:L31"/>
    <mergeCell ref="B50:B55"/>
    <mergeCell ref="B32:B37"/>
    <mergeCell ref="C4:C5"/>
    <mergeCell ref="B2:L2"/>
    <mergeCell ref="D4:H4"/>
    <mergeCell ref="B4:B5"/>
    <mergeCell ref="B44:B49"/>
    <mergeCell ref="B38:B43"/>
    <mergeCell ref="C14:C15"/>
    <mergeCell ref="B13:B19"/>
    <mergeCell ref="B26:B31"/>
    <mergeCell ref="B7:B12"/>
    <mergeCell ref="B20:B25"/>
    <mergeCell ref="I4:K4"/>
    <mergeCell ref="L4:L5"/>
    <mergeCell ref="L32:L37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83" orientation="landscape" r:id="rId1"/>
  <headerFooter>
    <oddFooter>&amp;C&amp;P из &amp;N</oddFooter>
  </headerFooter>
  <rowBreaks count="3" manualBreakCount="3">
    <brk id="12" max="11" man="1"/>
    <brk id="37" max="11" man="1"/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2021-04-12T07:17:05Z</cp:lastPrinted>
  <dcterms:created xsi:type="dcterms:W3CDTF">2006-09-16T00:00:00Z</dcterms:created>
  <dcterms:modified xsi:type="dcterms:W3CDTF">2024-07-03T08:01:45Z</dcterms:modified>
</cp:coreProperties>
</file>