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7520" windowHeight="11190"/>
  </bookViews>
  <sheets>
    <sheet name="за 2023 год" sheetId="5" r:id="rId1"/>
  </sheets>
  <calcPr calcId="145621"/>
</workbook>
</file>

<file path=xl/calcChain.xml><?xml version="1.0" encoding="utf-8"?>
<calcChain xmlns="http://schemas.openxmlformats.org/spreadsheetml/2006/main">
  <c r="M48" i="5" l="1"/>
  <c r="L34" i="5"/>
  <c r="H18" i="5"/>
  <c r="H51" i="5"/>
  <c r="I51" i="5"/>
  <c r="J51" i="5"/>
  <c r="K51" i="5"/>
  <c r="L51" i="5"/>
  <c r="M51" i="5"/>
  <c r="N51" i="5"/>
  <c r="G51" i="5"/>
  <c r="G54" i="5" s="1"/>
  <c r="O30" i="5"/>
  <c r="G7" i="5"/>
  <c r="H7" i="5"/>
  <c r="I7" i="5"/>
  <c r="J7" i="5"/>
  <c r="K7" i="5"/>
  <c r="L7" i="5"/>
  <c r="M7" i="5"/>
  <c r="N7" i="5"/>
  <c r="O19" i="5"/>
  <c r="G18" i="5"/>
  <c r="I18" i="5"/>
  <c r="J18" i="5"/>
  <c r="K18" i="5"/>
  <c r="L18" i="5"/>
  <c r="M18" i="5"/>
  <c r="N18" i="5"/>
  <c r="F18" i="5"/>
  <c r="F54" i="5" s="1"/>
  <c r="O53" i="5" l="1"/>
  <c r="M27" i="5"/>
  <c r="N27" i="5"/>
  <c r="O17" i="5"/>
  <c r="O20" i="5"/>
  <c r="O21" i="5"/>
  <c r="L27" i="5"/>
  <c r="G27" i="5"/>
  <c r="O9" i="5" l="1"/>
  <c r="O10" i="5"/>
  <c r="O11" i="5"/>
  <c r="O12" i="5"/>
  <c r="O13" i="5"/>
  <c r="O14" i="5"/>
  <c r="O15" i="5"/>
  <c r="O23" i="5"/>
  <c r="O24" i="5"/>
  <c r="O25" i="5"/>
  <c r="O26" i="5"/>
  <c r="O28" i="5"/>
  <c r="O29" i="5"/>
  <c r="O31" i="5"/>
  <c r="O33" i="5"/>
  <c r="O35" i="5"/>
  <c r="O36" i="5"/>
  <c r="O37" i="5"/>
  <c r="O38" i="5"/>
  <c r="O39" i="5"/>
  <c r="O41" i="5"/>
  <c r="O42" i="5"/>
  <c r="O44" i="5"/>
  <c r="O45" i="5"/>
  <c r="O46" i="5"/>
  <c r="O47" i="5"/>
  <c r="O49" i="5"/>
  <c r="O50" i="5"/>
  <c r="O52" i="5"/>
  <c r="O8" i="5"/>
  <c r="N48" i="5"/>
  <c r="N43" i="5"/>
  <c r="N40" i="5"/>
  <c r="N34" i="5"/>
  <c r="N32" i="5"/>
  <c r="N22" i="5"/>
  <c r="N16" i="5"/>
  <c r="F7" i="5"/>
  <c r="N54" i="5" l="1"/>
  <c r="O7" i="5"/>
  <c r="F27" i="5"/>
  <c r="F51" i="5" l="1"/>
  <c r="O51" i="5" l="1"/>
  <c r="G32" i="5"/>
  <c r="H32" i="5"/>
  <c r="I32" i="5"/>
  <c r="J32" i="5"/>
  <c r="K32" i="5"/>
  <c r="L32" i="5"/>
  <c r="M32" i="5"/>
  <c r="F32" i="5"/>
  <c r="O32" i="5" l="1"/>
  <c r="K54" i="5" l="1"/>
  <c r="J54" i="5"/>
  <c r="I54" i="5"/>
  <c r="L48" i="5" l="1"/>
  <c r="M43" i="5"/>
  <c r="L43" i="5"/>
  <c r="M40" i="5"/>
  <c r="L40" i="5"/>
  <c r="M34" i="5"/>
  <c r="M22" i="5"/>
  <c r="L22" i="5"/>
  <c r="M16" i="5"/>
  <c r="L16" i="5"/>
  <c r="H34" i="5"/>
  <c r="L54" i="5" l="1"/>
  <c r="M54" i="5"/>
  <c r="H27" i="5" l="1"/>
  <c r="O27" i="5" s="1"/>
  <c r="G48" i="5" l="1"/>
  <c r="F48" i="5"/>
  <c r="G43" i="5"/>
  <c r="F43" i="5"/>
  <c r="G40" i="5"/>
  <c r="F40" i="5"/>
  <c r="G34" i="5"/>
  <c r="F34" i="5"/>
  <c r="G22" i="5"/>
  <c r="F22" i="5"/>
  <c r="G16" i="5"/>
  <c r="F16" i="5"/>
  <c r="O34" i="5" l="1"/>
  <c r="H22" i="5" l="1"/>
  <c r="O22" i="5" s="1"/>
  <c r="O18" i="5" l="1"/>
  <c r="H48" i="5" l="1"/>
  <c r="O48" i="5" s="1"/>
  <c r="H43" i="5"/>
  <c r="O43" i="5" s="1"/>
  <c r="H40" i="5"/>
  <c r="O40" i="5" s="1"/>
  <c r="H16" i="5"/>
  <c r="O16" i="5" s="1"/>
  <c r="H54" i="5" l="1"/>
  <c r="O54" i="5" s="1"/>
</calcChain>
</file>

<file path=xl/sharedStrings.xml><?xml version="1.0" encoding="utf-8"?>
<sst xmlns="http://schemas.openxmlformats.org/spreadsheetml/2006/main" count="143" uniqueCount="82">
  <si>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</si>
  <si>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</si>
  <si>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</si>
  <si>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</si>
  <si>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</si>
  <si>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</si>
  <si>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</si>
  <si>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</si>
  <si>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</si>
  <si>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</si>
  <si>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</si>
  <si>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</si>
  <si>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</si>
  <si>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</si>
  <si>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</si>
  <si>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</si>
  <si>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</si>
  <si>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</si>
  <si>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</si>
  <si>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</si>
  <si>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</si>
  <si>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</si>
  <si>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</si>
  <si>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</si>
  <si>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</si>
  <si>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</si>
  <si>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</si>
  <si>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</si>
  <si>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</si>
  <si>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</si>
  <si>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</si>
  <si>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</si>
  <si>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</si>
  <si>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</si>
  <si>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</si>
  <si>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</si>
  <si>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</si>
  <si>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</si>
  <si>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</si>
  <si>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</si>
  <si>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</si>
  <si>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</si>
  <si>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</si>
  <si>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</si>
  <si>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</si>
  <si>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</si>
  <si>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</si>
  <si>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</si>
  <si>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</si>
  <si>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</si>
  <si>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</si>
  <si>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</si>
  <si>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</si>
  <si>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</si>
  <si>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</si>
  <si>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</si>
  <si>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</si>
  <si>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</si>
  <si>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</si>
  <si>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</si>
  <si>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</si>
  <si>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</si>
  <si>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</si>
  <si>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</si>
  <si>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</si>
  <si>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Охрана окружающей среды</t>
  </si>
  <si>
    <t>Судебная система</t>
  </si>
  <si>
    <t>Другие вопросы в области охраны окружающей среды</t>
  </si>
  <si>
    <t>Обеспечение и проведение выборов и референдумов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</si>
  <si>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</si>
  <si>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</si>
  <si>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</si>
  <si>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Благоустройство</t>
  </si>
  <si>
    <t>Иные дотации</t>
  </si>
  <si>
    <t>Сведения о внесенных в течении 2023 года изменениях, внесенных в решение Мглинского районного Совета народных депутатов "О бюджете Мглинского муниципального района Брянской области на 2023 год и на плановый период 2024 и 2025 годов", в части расходов на 2023 год</t>
  </si>
  <si>
    <t>Сумма на 2023 год (решение от 16.12.2023  № 6-293 (первоначальный)</t>
  </si>
  <si>
    <t>Решение от 28.02.2023 г. № 6-317</t>
  </si>
  <si>
    <t>Решение от 08.06.2023 г. № 6-346</t>
  </si>
  <si>
    <t>Решение от 24.08.2023 г. № 6-360</t>
  </si>
  <si>
    <t>Решение от 17.10.2023 г. № 6-367</t>
  </si>
  <si>
    <t>Решение от 26.12.2023г. № 6-400</t>
  </si>
  <si>
    <t>Сумма на 2023 год 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</si>
</sst>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4" fontId="4" fillId="0" borderId="1" xfId="0" applyNumberFormat="1" applyFont="1" applyBorder="1"/>
    <xf numFmtId="0" fontId="6" fillId="0" borderId="0" xfId="0" applyFont="1"/>
    <xf numFmtId="4" fontId="5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0" fontId="9" fillId="0" borderId="1" xfId="0" applyFont="1" applyBorder="1"/>
    <xf numFmtId="0" fontId="7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3"/>
  <sheetViews>
    <sheetView tabSelected="1" topLeftCell="A36" zoomScale="75" zoomScaleNormal="75" workbookViewId="0">
      <selection activeCell="N56" sqref="N56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2.5703125" customWidth="1"/>
    <col min="7" max="7" width="15.5703125" customWidth="1"/>
    <col min="8" max="8" width="14.140625" customWidth="1"/>
    <col min="9" max="11" width="9.140625" hidden="1" customWidth="1"/>
    <col min="12" max="12" width="14.42578125" customWidth="1"/>
    <col min="13" max="14" width="14.85546875" customWidth="1"/>
    <col min="15" max="15" width="18.85546875" customWidth="1"/>
    <col min="16" max="16" width="13.7109375" customWidth="1"/>
  </cols>
  <sheetData>
    <row r="2" spans="3:15" ht="11.25" customHeight="1" x14ac:dyDescent="0.3">
      <c r="C2" s="1"/>
      <c r="D2" s="26"/>
      <c r="E2" s="26"/>
      <c r="F2" s="26"/>
      <c r="G2" s="26"/>
      <c r="H2" s="26"/>
      <c r="I2" s="1"/>
      <c r="J2" s="1"/>
      <c r="K2" s="1"/>
    </row>
    <row r="3" spans="3:15" ht="66.75" customHeight="1" x14ac:dyDescent="0.25">
      <c r="C3" s="32" t="s">
        <v>74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3:15" ht="15.75" customHeight="1" x14ac:dyDescent="0.3">
      <c r="C4" s="1"/>
      <c r="D4" s="1"/>
      <c r="E4" s="1"/>
      <c r="F4" s="1"/>
      <c r="G4" s="1"/>
      <c r="H4" s="3"/>
      <c r="I4" s="1"/>
      <c r="J4" s="1"/>
      <c r="K4" s="1"/>
      <c r="O4" s="16" t="s">
        <v>29</v>
      </c>
    </row>
    <row r="5" spans="3:15" ht="125.25" customHeight="1" x14ac:dyDescent="0.3">
      <c r="C5" s="27" t="s">
        <v>28</v>
      </c>
      <c r="D5" s="28" t="s">
        <v>31</v>
      </c>
      <c r="E5" s="28" t="s">
        <v>30</v>
      </c>
      <c r="F5" s="15" t="s">
        <v>75</v>
      </c>
      <c r="G5" s="25" t="s">
        <v>76</v>
      </c>
      <c r="H5" s="30" t="s">
        <v>77</v>
      </c>
      <c r="I5" s="18"/>
      <c r="J5" s="18"/>
      <c r="K5" s="18"/>
      <c r="L5" s="30" t="s">
        <v>78</v>
      </c>
      <c r="M5" s="30" t="s">
        <v>79</v>
      </c>
      <c r="N5" s="30" t="s">
        <v>80</v>
      </c>
      <c r="O5" s="6" t="s">
        <v>81</v>
      </c>
    </row>
    <row r="6" spans="3:15" ht="4.5" hidden="1" customHeight="1" x14ac:dyDescent="0.3">
      <c r="C6" s="27"/>
      <c r="D6" s="29"/>
      <c r="E6" s="29"/>
      <c r="F6" s="7"/>
      <c r="G6" s="21"/>
      <c r="H6" s="31"/>
      <c r="I6" s="18"/>
      <c r="J6" s="18"/>
      <c r="K6" s="18"/>
      <c r="L6" s="31"/>
      <c r="M6" s="31"/>
      <c r="N6" s="31"/>
      <c r="O6" s="8"/>
    </row>
    <row r="7" spans="3:15" ht="21" customHeight="1" x14ac:dyDescent="0.25">
      <c r="C7" s="4" t="s">
        <v>0</v>
      </c>
      <c r="D7" s="10" t="s">
        <v>32</v>
      </c>
      <c r="E7" s="10"/>
      <c r="F7" s="11">
        <f>F8+F9+F10+F12+F14+F15+F11+F13</f>
        <v>42664846</v>
      </c>
      <c r="G7" s="11">
        <f t="shared" ref="G7:N7" si="0">G8+G9+G10+G12+G14+G15+G11+G13</f>
        <v>577838.54</v>
      </c>
      <c r="H7" s="11">
        <f t="shared" si="0"/>
        <v>-15000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796439.13</v>
      </c>
      <c r="M7" s="11">
        <f t="shared" si="0"/>
        <v>16069111.800000001</v>
      </c>
      <c r="N7" s="11">
        <f t="shared" si="0"/>
        <v>730806.82000000007</v>
      </c>
      <c r="O7" s="11">
        <f>O8+O9+O10+O12+O14+O15+O11+O13</f>
        <v>60824042.289999999</v>
      </c>
    </row>
    <row r="8" spans="3:15" ht="62.25" customHeight="1" x14ac:dyDescent="0.3">
      <c r="C8" s="5" t="s">
        <v>56</v>
      </c>
      <c r="D8" s="12" t="s">
        <v>32</v>
      </c>
      <c r="E8" s="12" t="s">
        <v>33</v>
      </c>
      <c r="F8" s="9">
        <v>1751502</v>
      </c>
      <c r="G8" s="23">
        <v>0</v>
      </c>
      <c r="H8" s="23">
        <v>0</v>
      </c>
      <c r="I8" s="20"/>
      <c r="J8" s="20"/>
      <c r="K8" s="20"/>
      <c r="L8" s="23">
        <v>0</v>
      </c>
      <c r="M8" s="23">
        <v>0</v>
      </c>
      <c r="N8" s="23">
        <v>0</v>
      </c>
      <c r="O8" s="17">
        <f t="shared" ref="O8:O54" si="1">SUM(F8:N8)</f>
        <v>1751502</v>
      </c>
    </row>
    <row r="9" spans="3:15" ht="84.75" customHeight="1" x14ac:dyDescent="0.3">
      <c r="C9" s="5" t="s">
        <v>57</v>
      </c>
      <c r="D9" s="12" t="s">
        <v>41</v>
      </c>
      <c r="E9" s="12" t="s">
        <v>34</v>
      </c>
      <c r="F9" s="9">
        <v>943598</v>
      </c>
      <c r="G9" s="23">
        <v>0</v>
      </c>
      <c r="H9" s="23">
        <v>0</v>
      </c>
      <c r="I9" s="20"/>
      <c r="J9" s="20"/>
      <c r="K9" s="20"/>
      <c r="L9" s="23">
        <v>0</v>
      </c>
      <c r="M9" s="23">
        <v>0</v>
      </c>
      <c r="N9" s="23">
        <v>0</v>
      </c>
      <c r="O9" s="17">
        <f t="shared" si="1"/>
        <v>943598</v>
      </c>
    </row>
    <row r="10" spans="3:15" ht="99.75" customHeight="1" x14ac:dyDescent="0.3">
      <c r="C10" s="5" t="s">
        <v>58</v>
      </c>
      <c r="D10" s="12" t="s">
        <v>32</v>
      </c>
      <c r="E10" s="12" t="s">
        <v>35</v>
      </c>
      <c r="F10" s="9">
        <v>26554209</v>
      </c>
      <c r="G10" s="23">
        <v>251064</v>
      </c>
      <c r="H10" s="23">
        <v>0</v>
      </c>
      <c r="I10" s="20"/>
      <c r="J10" s="20"/>
      <c r="K10" s="20"/>
      <c r="L10" s="23">
        <v>560439.61</v>
      </c>
      <c r="M10" s="23">
        <v>16069111.800000001</v>
      </c>
      <c r="N10" s="23">
        <v>491357.06</v>
      </c>
      <c r="O10" s="17">
        <f t="shared" si="1"/>
        <v>43926181.469999999</v>
      </c>
    </row>
    <row r="11" spans="3:15" ht="19.5" customHeight="1" x14ac:dyDescent="0.3">
      <c r="C11" s="5" t="s">
        <v>66</v>
      </c>
      <c r="D11" s="12" t="s">
        <v>41</v>
      </c>
      <c r="E11" s="12" t="s">
        <v>36</v>
      </c>
      <c r="F11" s="9">
        <v>1338</v>
      </c>
      <c r="G11" s="23">
        <v>0</v>
      </c>
      <c r="H11" s="23">
        <v>0</v>
      </c>
      <c r="I11" s="20"/>
      <c r="J11" s="20"/>
      <c r="K11" s="20"/>
      <c r="L11" s="23">
        <v>0</v>
      </c>
      <c r="M11" s="23">
        <v>0</v>
      </c>
      <c r="N11" s="23">
        <v>0</v>
      </c>
      <c r="O11" s="17">
        <f t="shared" si="1"/>
        <v>1338</v>
      </c>
    </row>
    <row r="12" spans="3:15" ht="69.75" customHeight="1" x14ac:dyDescent="0.3">
      <c r="C12" s="5" t="s">
        <v>8</v>
      </c>
      <c r="D12" s="12" t="s">
        <v>32</v>
      </c>
      <c r="E12" s="12" t="s">
        <v>37</v>
      </c>
      <c r="F12" s="9">
        <v>6310807</v>
      </c>
      <c r="G12" s="23">
        <v>0</v>
      </c>
      <c r="H12" s="23">
        <v>0</v>
      </c>
      <c r="I12" s="20"/>
      <c r="J12" s="20"/>
      <c r="K12" s="20"/>
      <c r="L12" s="23">
        <v>154549.85999999999</v>
      </c>
      <c r="M12" s="23">
        <v>0</v>
      </c>
      <c r="N12" s="23">
        <v>150187.82</v>
      </c>
      <c r="O12" s="17">
        <f t="shared" si="1"/>
        <v>6615544.6800000006</v>
      </c>
    </row>
    <row r="13" spans="3:15" ht="38.25" customHeight="1" x14ac:dyDescent="0.3">
      <c r="C13" s="5" t="s">
        <v>68</v>
      </c>
      <c r="D13" s="12" t="s">
        <v>41</v>
      </c>
      <c r="E13" s="12" t="s">
        <v>38</v>
      </c>
      <c r="F13" s="9">
        <v>0</v>
      </c>
      <c r="G13" s="23">
        <v>0</v>
      </c>
      <c r="H13" s="23">
        <v>0</v>
      </c>
      <c r="I13" s="20"/>
      <c r="J13" s="20"/>
      <c r="K13" s="20"/>
      <c r="L13" s="23">
        <v>0</v>
      </c>
      <c r="M13" s="23">
        <v>0</v>
      </c>
      <c r="N13" s="23">
        <v>0</v>
      </c>
      <c r="O13" s="17">
        <f t="shared" si="1"/>
        <v>0</v>
      </c>
    </row>
    <row r="14" spans="3:15" ht="21.75" customHeight="1" x14ac:dyDescent="0.3">
      <c r="C14" s="5" t="s">
        <v>9</v>
      </c>
      <c r="D14" s="12" t="s">
        <v>32</v>
      </c>
      <c r="E14" s="12" t="s">
        <v>39</v>
      </c>
      <c r="F14" s="9">
        <v>100000</v>
      </c>
      <c r="G14" s="23">
        <v>-16500</v>
      </c>
      <c r="H14" s="23">
        <v>-15000</v>
      </c>
      <c r="I14" s="20"/>
      <c r="J14" s="20"/>
      <c r="K14" s="20"/>
      <c r="L14" s="23">
        <v>0</v>
      </c>
      <c r="M14" s="23">
        <v>0</v>
      </c>
      <c r="N14" s="23">
        <v>0</v>
      </c>
      <c r="O14" s="17">
        <f t="shared" si="1"/>
        <v>68500</v>
      </c>
    </row>
    <row r="15" spans="3:15" ht="18.75" x14ac:dyDescent="0.3">
      <c r="C15" s="5" t="s">
        <v>10</v>
      </c>
      <c r="D15" s="12" t="s">
        <v>32</v>
      </c>
      <c r="E15" s="12" t="s">
        <v>40</v>
      </c>
      <c r="F15" s="9">
        <v>7003392</v>
      </c>
      <c r="G15" s="23">
        <v>343274.54</v>
      </c>
      <c r="H15" s="23">
        <v>0</v>
      </c>
      <c r="I15" s="20"/>
      <c r="J15" s="20"/>
      <c r="K15" s="20"/>
      <c r="L15" s="23">
        <v>81449.66</v>
      </c>
      <c r="M15" s="23">
        <v>0</v>
      </c>
      <c r="N15" s="23">
        <v>89261.94</v>
      </c>
      <c r="O15" s="17">
        <f t="shared" si="1"/>
        <v>7517378.1400000006</v>
      </c>
    </row>
    <row r="16" spans="3:15" ht="19.5" customHeight="1" x14ac:dyDescent="0.3">
      <c r="C16" s="4" t="s">
        <v>1</v>
      </c>
      <c r="D16" s="10" t="s">
        <v>42</v>
      </c>
      <c r="E16" s="10"/>
      <c r="F16" s="11">
        <f t="shared" ref="F16:H16" si="2">F17</f>
        <v>2011608</v>
      </c>
      <c r="G16" s="22">
        <f t="shared" si="2"/>
        <v>0</v>
      </c>
      <c r="H16" s="22">
        <f t="shared" si="2"/>
        <v>0</v>
      </c>
      <c r="I16" s="20"/>
      <c r="J16" s="20"/>
      <c r="K16" s="20"/>
      <c r="L16" s="22">
        <f t="shared" ref="L16:N16" si="3">L17</f>
        <v>0</v>
      </c>
      <c r="M16" s="22">
        <f t="shared" si="3"/>
        <v>0</v>
      </c>
      <c r="N16" s="22">
        <f t="shared" si="3"/>
        <v>0</v>
      </c>
      <c r="O16" s="17">
        <f t="shared" si="1"/>
        <v>2011608</v>
      </c>
    </row>
    <row r="17" spans="3:15" ht="21" customHeight="1" x14ac:dyDescent="0.3">
      <c r="C17" s="5" t="s">
        <v>11</v>
      </c>
      <c r="D17" s="12" t="s">
        <v>42</v>
      </c>
      <c r="E17" s="12" t="s">
        <v>34</v>
      </c>
      <c r="F17" s="9">
        <v>2011608</v>
      </c>
      <c r="G17" s="23">
        <v>0</v>
      </c>
      <c r="H17" s="23">
        <v>0</v>
      </c>
      <c r="I17" s="20"/>
      <c r="J17" s="20"/>
      <c r="K17" s="20"/>
      <c r="L17" s="23">
        <v>0</v>
      </c>
      <c r="M17" s="23">
        <v>0</v>
      </c>
      <c r="N17" s="23">
        <v>0</v>
      </c>
      <c r="O17" s="17">
        <f t="shared" si="1"/>
        <v>2011608</v>
      </c>
    </row>
    <row r="18" spans="3:15" ht="34.5" customHeight="1" x14ac:dyDescent="0.25">
      <c r="C18" s="4" t="s">
        <v>2</v>
      </c>
      <c r="D18" s="10" t="s">
        <v>43</v>
      </c>
      <c r="E18" s="10"/>
      <c r="F18" s="11">
        <f>F19+F21+F20</f>
        <v>3589854</v>
      </c>
      <c r="G18" s="11">
        <f t="shared" ref="G18:N18" si="4">G19+G21+G20</f>
        <v>197698.18</v>
      </c>
      <c r="H18" s="11">
        <f>H19+H21+H20</f>
        <v>252223</v>
      </c>
      <c r="I18" s="11">
        <f t="shared" si="4"/>
        <v>0</v>
      </c>
      <c r="J18" s="11">
        <f t="shared" si="4"/>
        <v>0</v>
      </c>
      <c r="K18" s="11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337160.22</v>
      </c>
      <c r="O18" s="17">
        <f t="shared" si="1"/>
        <v>4376935.4000000004</v>
      </c>
    </row>
    <row r="19" spans="3:15" ht="26.25" customHeight="1" x14ac:dyDescent="0.3">
      <c r="C19" s="5" t="s">
        <v>71</v>
      </c>
      <c r="D19" s="12" t="s">
        <v>43</v>
      </c>
      <c r="E19" s="12" t="s">
        <v>44</v>
      </c>
      <c r="F19" s="9">
        <v>0</v>
      </c>
      <c r="G19" s="23">
        <v>0</v>
      </c>
      <c r="H19" s="23">
        <v>0</v>
      </c>
      <c r="I19" s="20"/>
      <c r="J19" s="20"/>
      <c r="K19" s="20"/>
      <c r="L19" s="23">
        <v>0</v>
      </c>
      <c r="M19" s="23">
        <v>0</v>
      </c>
      <c r="N19" s="23">
        <v>0</v>
      </c>
      <c r="O19" s="17">
        <f t="shared" si="1"/>
        <v>0</v>
      </c>
    </row>
    <row r="20" spans="3:15" ht="67.5" customHeight="1" x14ac:dyDescent="0.3">
      <c r="C20" s="5" t="s">
        <v>70</v>
      </c>
      <c r="D20" s="12" t="s">
        <v>34</v>
      </c>
      <c r="E20" s="12" t="s">
        <v>45</v>
      </c>
      <c r="F20" s="9">
        <v>3564854</v>
      </c>
      <c r="G20" s="23">
        <v>197698.18</v>
      </c>
      <c r="H20" s="23">
        <v>252223</v>
      </c>
      <c r="I20" s="20"/>
      <c r="J20" s="20"/>
      <c r="K20" s="20"/>
      <c r="L20" s="23">
        <v>0</v>
      </c>
      <c r="M20" s="23">
        <v>0</v>
      </c>
      <c r="N20" s="23">
        <v>337160.22</v>
      </c>
      <c r="O20" s="17">
        <f t="shared" si="1"/>
        <v>4351935.4000000004</v>
      </c>
    </row>
    <row r="21" spans="3:15" ht="67.5" customHeight="1" x14ac:dyDescent="0.3">
      <c r="C21" s="5" t="s">
        <v>12</v>
      </c>
      <c r="D21" s="12" t="s">
        <v>43</v>
      </c>
      <c r="E21" s="12" t="s">
        <v>46</v>
      </c>
      <c r="F21" s="9">
        <v>25000</v>
      </c>
      <c r="G21" s="23">
        <v>0</v>
      </c>
      <c r="H21" s="23">
        <v>0</v>
      </c>
      <c r="I21" s="20"/>
      <c r="J21" s="20"/>
      <c r="K21" s="20"/>
      <c r="L21" s="23">
        <v>0</v>
      </c>
      <c r="M21" s="23">
        <v>0</v>
      </c>
      <c r="N21" s="23">
        <v>0</v>
      </c>
      <c r="O21" s="17">
        <f t="shared" si="1"/>
        <v>25000</v>
      </c>
    </row>
    <row r="22" spans="3:15" ht="18.75" x14ac:dyDescent="0.3">
      <c r="C22" s="4" t="s">
        <v>3</v>
      </c>
      <c r="D22" s="10" t="s">
        <v>47</v>
      </c>
      <c r="E22" s="10"/>
      <c r="F22" s="11">
        <f t="shared" ref="F22:G22" si="5">F23+F24+F25+F26</f>
        <v>21882855.859999999</v>
      </c>
      <c r="G22" s="22">
        <f t="shared" si="5"/>
        <v>7977940.6100000003</v>
      </c>
      <c r="H22" s="22">
        <f>H23+H24+H25+H26</f>
        <v>0</v>
      </c>
      <c r="I22" s="20"/>
      <c r="J22" s="20"/>
      <c r="K22" s="20"/>
      <c r="L22" s="22">
        <f t="shared" ref="L22" si="6">L23+L24+L25+L26</f>
        <v>134456.65</v>
      </c>
      <c r="M22" s="22">
        <f>M23+M24+M25+M26</f>
        <v>0</v>
      </c>
      <c r="N22" s="22">
        <f t="shared" ref="N22" si="7">N23+N24+N25+N26</f>
        <v>-128230</v>
      </c>
      <c r="O22" s="17">
        <f t="shared" si="1"/>
        <v>29867023.119999997</v>
      </c>
    </row>
    <row r="23" spans="3:15" ht="28.5" customHeight="1" x14ac:dyDescent="0.3">
      <c r="C23" s="5" t="s">
        <v>13</v>
      </c>
      <c r="D23" s="12" t="s">
        <v>47</v>
      </c>
      <c r="E23" s="12" t="s">
        <v>36</v>
      </c>
      <c r="F23" s="9">
        <v>357955.86</v>
      </c>
      <c r="G23" s="23">
        <v>0</v>
      </c>
      <c r="H23" s="23">
        <v>0</v>
      </c>
      <c r="I23" s="20"/>
      <c r="J23" s="20"/>
      <c r="K23" s="20"/>
      <c r="L23" s="23">
        <v>129000</v>
      </c>
      <c r="M23" s="23">
        <v>0</v>
      </c>
      <c r="N23" s="23">
        <v>-30000</v>
      </c>
      <c r="O23" s="17">
        <f t="shared" si="1"/>
        <v>456955.86</v>
      </c>
    </row>
    <row r="24" spans="3:15" ht="21.75" customHeight="1" x14ac:dyDescent="0.3">
      <c r="C24" s="5" t="s">
        <v>62</v>
      </c>
      <c r="D24" s="12" t="s">
        <v>35</v>
      </c>
      <c r="E24" s="12" t="s">
        <v>63</v>
      </c>
      <c r="F24" s="9">
        <v>4775500</v>
      </c>
      <c r="G24" s="23">
        <v>627230</v>
      </c>
      <c r="H24" s="23">
        <v>0</v>
      </c>
      <c r="I24" s="20"/>
      <c r="J24" s="20"/>
      <c r="K24" s="20"/>
      <c r="L24" s="23">
        <v>5456.65</v>
      </c>
      <c r="M24" s="23">
        <v>0</v>
      </c>
      <c r="N24" s="23">
        <v>-352230</v>
      </c>
      <c r="O24" s="17">
        <f t="shared" si="1"/>
        <v>5055956.6500000004</v>
      </c>
    </row>
    <row r="25" spans="3:15" ht="18.75" x14ac:dyDescent="0.3">
      <c r="C25" s="5" t="s">
        <v>14</v>
      </c>
      <c r="D25" s="12" t="s">
        <v>47</v>
      </c>
      <c r="E25" s="12" t="s">
        <v>44</v>
      </c>
      <c r="F25" s="9">
        <v>16739400</v>
      </c>
      <c r="G25" s="23">
        <v>7350710.6100000003</v>
      </c>
      <c r="H25" s="23">
        <v>0</v>
      </c>
      <c r="I25" s="20"/>
      <c r="J25" s="20"/>
      <c r="K25" s="20"/>
      <c r="L25" s="23">
        <v>0</v>
      </c>
      <c r="M25" s="23">
        <v>0</v>
      </c>
      <c r="N25" s="23">
        <v>169000</v>
      </c>
      <c r="O25" s="17">
        <f t="shared" si="1"/>
        <v>24259110.609999999</v>
      </c>
    </row>
    <row r="26" spans="3:15" ht="36" customHeight="1" x14ac:dyDescent="0.3">
      <c r="C26" s="5" t="s">
        <v>15</v>
      </c>
      <c r="D26" s="12" t="s">
        <v>47</v>
      </c>
      <c r="E26" s="12" t="s">
        <v>48</v>
      </c>
      <c r="F26" s="9">
        <v>10000</v>
      </c>
      <c r="G26" s="23">
        <v>0</v>
      </c>
      <c r="H26" s="23">
        <v>0</v>
      </c>
      <c r="I26" s="20"/>
      <c r="J26" s="20"/>
      <c r="K26" s="20"/>
      <c r="L26" s="23">
        <v>0</v>
      </c>
      <c r="M26" s="23">
        <v>0</v>
      </c>
      <c r="N26" s="23">
        <v>85000</v>
      </c>
      <c r="O26" s="17">
        <f t="shared" si="1"/>
        <v>95000</v>
      </c>
    </row>
    <row r="27" spans="3:15" ht="18.75" x14ac:dyDescent="0.3">
      <c r="C27" s="4" t="s">
        <v>4</v>
      </c>
      <c r="D27" s="10" t="s">
        <v>36</v>
      </c>
      <c r="E27" s="10"/>
      <c r="F27" s="11">
        <f>F28+F29+F31</f>
        <v>5665274.2199999997</v>
      </c>
      <c r="G27" s="22">
        <f>G28+G29+G31</f>
        <v>1040184.08</v>
      </c>
      <c r="H27" s="22">
        <f t="shared" ref="H27" si="8">H28+H29</f>
        <v>0</v>
      </c>
      <c r="I27" s="20"/>
      <c r="J27" s="20"/>
      <c r="K27" s="20"/>
      <c r="L27" s="22">
        <f>L28+L29+L31+L30</f>
        <v>0</v>
      </c>
      <c r="M27" s="22">
        <f t="shared" ref="M27:N27" si="9">M28+M29+M31+M30</f>
        <v>150000</v>
      </c>
      <c r="N27" s="22">
        <f t="shared" si="9"/>
        <v>-238314.47</v>
      </c>
      <c r="O27" s="17">
        <f t="shared" si="1"/>
        <v>6617143.8300000001</v>
      </c>
    </row>
    <row r="28" spans="3:15" ht="18.75" x14ac:dyDescent="0.3">
      <c r="C28" s="5" t="s">
        <v>16</v>
      </c>
      <c r="D28" s="12" t="s">
        <v>36</v>
      </c>
      <c r="E28" s="12" t="s">
        <v>41</v>
      </c>
      <c r="F28" s="9">
        <v>96831</v>
      </c>
      <c r="G28" s="23">
        <v>13649</v>
      </c>
      <c r="H28" s="23">
        <v>0</v>
      </c>
      <c r="I28" s="20"/>
      <c r="J28" s="20"/>
      <c r="K28" s="20"/>
      <c r="L28" s="23">
        <v>0</v>
      </c>
      <c r="M28" s="23">
        <v>0</v>
      </c>
      <c r="N28" s="23">
        <v>0</v>
      </c>
      <c r="O28" s="17">
        <f t="shared" si="1"/>
        <v>110480</v>
      </c>
    </row>
    <row r="29" spans="3:15" ht="18.75" x14ac:dyDescent="0.3">
      <c r="C29" s="5" t="s">
        <v>17</v>
      </c>
      <c r="D29" s="12" t="s">
        <v>36</v>
      </c>
      <c r="E29" s="12" t="s">
        <v>33</v>
      </c>
      <c r="F29" s="9">
        <v>348025.83</v>
      </c>
      <c r="G29" s="23">
        <v>1026535.08</v>
      </c>
      <c r="H29" s="23">
        <v>0</v>
      </c>
      <c r="I29" s="20"/>
      <c r="J29" s="20"/>
      <c r="K29" s="20"/>
      <c r="L29" s="23">
        <v>0</v>
      </c>
      <c r="M29" s="23">
        <v>150000</v>
      </c>
      <c r="N29" s="23">
        <v>-170000</v>
      </c>
      <c r="O29" s="17">
        <f t="shared" si="1"/>
        <v>1354560.91</v>
      </c>
    </row>
    <row r="30" spans="3:15" ht="18.75" x14ac:dyDescent="0.3">
      <c r="C30" s="5" t="s">
        <v>72</v>
      </c>
      <c r="D30" s="12" t="s">
        <v>36</v>
      </c>
      <c r="E30" s="12" t="s">
        <v>34</v>
      </c>
      <c r="F30" s="9">
        <v>0</v>
      </c>
      <c r="G30" s="23">
        <v>0</v>
      </c>
      <c r="H30" s="23">
        <v>0</v>
      </c>
      <c r="I30" s="20"/>
      <c r="J30" s="20"/>
      <c r="K30" s="20"/>
      <c r="L30" s="23">
        <v>0</v>
      </c>
      <c r="M30" s="23">
        <v>0</v>
      </c>
      <c r="N30" s="23">
        <v>0</v>
      </c>
      <c r="O30" s="17">
        <f t="shared" si="1"/>
        <v>0</v>
      </c>
    </row>
    <row r="31" spans="3:15" ht="31.5" x14ac:dyDescent="0.3">
      <c r="C31" s="5" t="s">
        <v>69</v>
      </c>
      <c r="D31" s="12" t="s">
        <v>36</v>
      </c>
      <c r="E31" s="12" t="s">
        <v>36</v>
      </c>
      <c r="F31" s="9">
        <v>5220417.3899999997</v>
      </c>
      <c r="G31" s="23">
        <v>0</v>
      </c>
      <c r="H31" s="23">
        <v>0</v>
      </c>
      <c r="I31" s="20"/>
      <c r="J31" s="20"/>
      <c r="K31" s="20"/>
      <c r="L31" s="23">
        <v>0</v>
      </c>
      <c r="M31" s="23">
        <v>0</v>
      </c>
      <c r="N31" s="23">
        <v>-68314.47</v>
      </c>
      <c r="O31" s="17">
        <f t="shared" si="1"/>
        <v>5152102.92</v>
      </c>
    </row>
    <row r="32" spans="3:15" ht="15.75" x14ac:dyDescent="0.25">
      <c r="C32" s="4" t="s">
        <v>65</v>
      </c>
      <c r="D32" s="10" t="s">
        <v>37</v>
      </c>
      <c r="E32" s="10"/>
      <c r="F32" s="11">
        <f>F33</f>
        <v>65500</v>
      </c>
      <c r="G32" s="22">
        <f t="shared" ref="G32:N32" si="10">G33</f>
        <v>417865.16</v>
      </c>
      <c r="H32" s="22">
        <f t="shared" si="10"/>
        <v>0</v>
      </c>
      <c r="I32" s="19">
        <f t="shared" si="10"/>
        <v>0</v>
      </c>
      <c r="J32" s="19">
        <f t="shared" si="10"/>
        <v>0</v>
      </c>
      <c r="K32" s="19">
        <f t="shared" si="10"/>
        <v>0</v>
      </c>
      <c r="L32" s="22">
        <f t="shared" si="10"/>
        <v>0</v>
      </c>
      <c r="M32" s="22">
        <f t="shared" si="10"/>
        <v>0</v>
      </c>
      <c r="N32" s="22">
        <f t="shared" si="10"/>
        <v>1300000</v>
      </c>
      <c r="O32" s="17">
        <f t="shared" si="1"/>
        <v>1783365.16</v>
      </c>
    </row>
    <row r="33" spans="3:15" ht="30.75" customHeight="1" x14ac:dyDescent="0.3">
      <c r="C33" s="5" t="s">
        <v>67</v>
      </c>
      <c r="D33" s="12" t="s">
        <v>37</v>
      </c>
      <c r="E33" s="12" t="s">
        <v>36</v>
      </c>
      <c r="F33" s="9">
        <v>65500</v>
      </c>
      <c r="G33" s="23">
        <v>417865.16</v>
      </c>
      <c r="H33" s="23">
        <v>0</v>
      </c>
      <c r="I33" s="20"/>
      <c r="J33" s="20"/>
      <c r="K33" s="20"/>
      <c r="L33" s="23">
        <v>0</v>
      </c>
      <c r="M33" s="23">
        <v>0</v>
      </c>
      <c r="N33" s="23">
        <v>1300000</v>
      </c>
      <c r="O33" s="17">
        <f t="shared" si="1"/>
        <v>1783365.16</v>
      </c>
    </row>
    <row r="34" spans="3:15" ht="16.5" customHeight="1" x14ac:dyDescent="0.3">
      <c r="C34" s="4" t="s">
        <v>5</v>
      </c>
      <c r="D34" s="10" t="s">
        <v>38</v>
      </c>
      <c r="E34" s="10"/>
      <c r="F34" s="11">
        <f t="shared" ref="F34:G34" si="11">F35+F36+F37+F38+F39</f>
        <v>285967092.72000003</v>
      </c>
      <c r="G34" s="22">
        <f t="shared" si="11"/>
        <v>9044167.5600000005</v>
      </c>
      <c r="H34" s="22">
        <f>H35+H36+H37+H38+H39</f>
        <v>3113989.87</v>
      </c>
      <c r="I34" s="20"/>
      <c r="J34" s="20"/>
      <c r="K34" s="20"/>
      <c r="L34" s="22">
        <f>L35+L36+L37+L38+L39</f>
        <v>1154523.3400000001</v>
      </c>
      <c r="M34" s="22">
        <f>M35+M36+M37+M38+M39</f>
        <v>161480</v>
      </c>
      <c r="N34" s="22">
        <f t="shared" ref="N34" si="12">N35+N36+N37+N38+N39</f>
        <v>15075154.65</v>
      </c>
      <c r="O34" s="17">
        <f t="shared" si="1"/>
        <v>314516408.13999999</v>
      </c>
    </row>
    <row r="35" spans="3:15" ht="21" customHeight="1" x14ac:dyDescent="0.3">
      <c r="C35" s="5" t="s">
        <v>18</v>
      </c>
      <c r="D35" s="12" t="s">
        <v>38</v>
      </c>
      <c r="E35" s="12" t="s">
        <v>41</v>
      </c>
      <c r="F35" s="9">
        <v>27060886</v>
      </c>
      <c r="G35" s="23">
        <v>75345.56</v>
      </c>
      <c r="H35" s="23">
        <v>140233.87</v>
      </c>
      <c r="I35" s="20"/>
      <c r="J35" s="20"/>
      <c r="K35" s="20"/>
      <c r="L35" s="23">
        <v>270000</v>
      </c>
      <c r="M35" s="23">
        <v>20000</v>
      </c>
      <c r="N35" s="23">
        <v>5712458</v>
      </c>
      <c r="O35" s="17">
        <f t="shared" si="1"/>
        <v>33278923.43</v>
      </c>
    </row>
    <row r="36" spans="3:15" ht="19.5" customHeight="1" x14ac:dyDescent="0.3">
      <c r="C36" s="5" t="s">
        <v>19</v>
      </c>
      <c r="D36" s="12" t="s">
        <v>38</v>
      </c>
      <c r="E36" s="12" t="s">
        <v>33</v>
      </c>
      <c r="F36" s="9">
        <v>218912077.58000001</v>
      </c>
      <c r="G36" s="23">
        <v>8904935</v>
      </c>
      <c r="H36" s="23">
        <v>593000</v>
      </c>
      <c r="I36" s="20"/>
      <c r="J36" s="20"/>
      <c r="K36" s="20"/>
      <c r="L36" s="23">
        <v>530000</v>
      </c>
      <c r="M36" s="23">
        <v>111630</v>
      </c>
      <c r="N36" s="23">
        <v>7717643.5300000003</v>
      </c>
      <c r="O36" s="17">
        <f t="shared" si="1"/>
        <v>236769286.11000001</v>
      </c>
    </row>
    <row r="37" spans="3:15" ht="23.25" customHeight="1" x14ac:dyDescent="0.3">
      <c r="C37" s="5" t="s">
        <v>64</v>
      </c>
      <c r="D37" s="12" t="s">
        <v>38</v>
      </c>
      <c r="E37" s="12" t="s">
        <v>34</v>
      </c>
      <c r="F37" s="9">
        <v>9894057</v>
      </c>
      <c r="G37" s="23">
        <v>8887</v>
      </c>
      <c r="H37" s="23">
        <v>35130</v>
      </c>
      <c r="I37" s="20"/>
      <c r="J37" s="20"/>
      <c r="K37" s="20"/>
      <c r="L37" s="23">
        <v>199871.15</v>
      </c>
      <c r="M37" s="23">
        <v>9850</v>
      </c>
      <c r="N37" s="23">
        <v>57840.7</v>
      </c>
      <c r="O37" s="17">
        <f t="shared" si="1"/>
        <v>10205635.85</v>
      </c>
    </row>
    <row r="38" spans="3:15" ht="31.5" customHeight="1" x14ac:dyDescent="0.3">
      <c r="C38" s="5" t="s">
        <v>20</v>
      </c>
      <c r="D38" s="12" t="s">
        <v>49</v>
      </c>
      <c r="E38" s="12" t="s">
        <v>38</v>
      </c>
      <c r="F38" s="9">
        <v>93500</v>
      </c>
      <c r="G38" s="23">
        <v>0</v>
      </c>
      <c r="H38" s="23">
        <v>0</v>
      </c>
      <c r="I38" s="20"/>
      <c r="J38" s="20"/>
      <c r="K38" s="20"/>
      <c r="L38" s="23">
        <v>0</v>
      </c>
      <c r="M38" s="23">
        <v>0</v>
      </c>
      <c r="N38" s="23">
        <v>-50000</v>
      </c>
      <c r="O38" s="17">
        <f t="shared" si="1"/>
        <v>43500</v>
      </c>
    </row>
    <row r="39" spans="3:15" ht="18.75" x14ac:dyDescent="0.3">
      <c r="C39" s="5" t="s">
        <v>21</v>
      </c>
      <c r="D39" s="12" t="s">
        <v>38</v>
      </c>
      <c r="E39" s="12" t="s">
        <v>44</v>
      </c>
      <c r="F39" s="9">
        <v>30006572.140000001</v>
      </c>
      <c r="G39" s="23">
        <v>55000</v>
      </c>
      <c r="H39" s="23">
        <v>2345626</v>
      </c>
      <c r="I39" s="20"/>
      <c r="J39" s="20"/>
      <c r="K39" s="20"/>
      <c r="L39" s="23">
        <v>154652.19</v>
      </c>
      <c r="M39" s="23">
        <v>20000</v>
      </c>
      <c r="N39" s="23">
        <v>1637212.42</v>
      </c>
      <c r="O39" s="17">
        <f t="shared" si="1"/>
        <v>34219062.75</v>
      </c>
    </row>
    <row r="40" spans="3:15" ht="18" customHeight="1" x14ac:dyDescent="0.3">
      <c r="C40" s="4" t="s">
        <v>54</v>
      </c>
      <c r="D40" s="10" t="s">
        <v>50</v>
      </c>
      <c r="E40" s="10"/>
      <c r="F40" s="11">
        <f t="shared" ref="F40:H40" si="13">F41+F42</f>
        <v>40081385</v>
      </c>
      <c r="G40" s="22">
        <f t="shared" si="13"/>
        <v>1902342</v>
      </c>
      <c r="H40" s="22">
        <f t="shared" si="13"/>
        <v>1302757</v>
      </c>
      <c r="I40" s="20"/>
      <c r="J40" s="20"/>
      <c r="K40" s="20"/>
      <c r="L40" s="22">
        <f t="shared" ref="L40:N40" si="14">L41+L42</f>
        <v>257402.68</v>
      </c>
      <c r="M40" s="22">
        <f t="shared" si="14"/>
        <v>180200</v>
      </c>
      <c r="N40" s="22">
        <f t="shared" si="14"/>
        <v>-2387338.3200000003</v>
      </c>
      <c r="O40" s="17">
        <f t="shared" si="1"/>
        <v>41336748.359999999</v>
      </c>
    </row>
    <row r="41" spans="3:15" ht="18.75" x14ac:dyDescent="0.3">
      <c r="C41" s="5" t="s">
        <v>22</v>
      </c>
      <c r="D41" s="12" t="s">
        <v>50</v>
      </c>
      <c r="E41" s="12" t="s">
        <v>41</v>
      </c>
      <c r="F41" s="9">
        <v>33259441</v>
      </c>
      <c r="G41" s="23">
        <v>1202342</v>
      </c>
      <c r="H41" s="23">
        <v>0</v>
      </c>
      <c r="I41" s="20"/>
      <c r="J41" s="20"/>
      <c r="K41" s="20"/>
      <c r="L41" s="23">
        <v>229884</v>
      </c>
      <c r="M41" s="23">
        <v>180200</v>
      </c>
      <c r="N41" s="23">
        <v>-1178237.6200000001</v>
      </c>
      <c r="O41" s="17">
        <f t="shared" si="1"/>
        <v>33693629.380000003</v>
      </c>
    </row>
    <row r="42" spans="3:15" ht="27.75" customHeight="1" x14ac:dyDescent="0.3">
      <c r="C42" s="5" t="s">
        <v>23</v>
      </c>
      <c r="D42" s="12" t="s">
        <v>50</v>
      </c>
      <c r="E42" s="12" t="s">
        <v>35</v>
      </c>
      <c r="F42" s="9">
        <v>6821944</v>
      </c>
      <c r="G42" s="23">
        <v>700000</v>
      </c>
      <c r="H42" s="23">
        <v>1302757</v>
      </c>
      <c r="I42" s="20"/>
      <c r="J42" s="20"/>
      <c r="K42" s="20"/>
      <c r="L42" s="23">
        <v>27518.68</v>
      </c>
      <c r="M42" s="23">
        <v>0</v>
      </c>
      <c r="N42" s="23">
        <v>-1209100.7</v>
      </c>
      <c r="O42" s="17">
        <f t="shared" si="1"/>
        <v>7643118.9799999995</v>
      </c>
    </row>
    <row r="43" spans="3:15" ht="18" customHeight="1" x14ac:dyDescent="0.3">
      <c r="C43" s="4" t="s">
        <v>6</v>
      </c>
      <c r="D43" s="10" t="s">
        <v>51</v>
      </c>
      <c r="E43" s="10"/>
      <c r="F43" s="11">
        <f t="shared" ref="F43:H43" si="15">F44+F45+F46+F47</f>
        <v>20268157.5</v>
      </c>
      <c r="G43" s="22">
        <f t="shared" si="15"/>
        <v>16500</v>
      </c>
      <c r="H43" s="22">
        <f t="shared" si="15"/>
        <v>15000</v>
      </c>
      <c r="I43" s="20"/>
      <c r="J43" s="20"/>
      <c r="K43" s="20"/>
      <c r="L43" s="22">
        <f t="shared" ref="L43:N43" si="16">L44+L45+L46+L47</f>
        <v>2910835.33</v>
      </c>
      <c r="M43" s="22">
        <f t="shared" si="16"/>
        <v>0</v>
      </c>
      <c r="N43" s="22">
        <f t="shared" si="16"/>
        <v>-94693.98</v>
      </c>
      <c r="O43" s="17">
        <f t="shared" si="1"/>
        <v>23115798.849999998</v>
      </c>
    </row>
    <row r="44" spans="3:15" ht="18.75" x14ac:dyDescent="0.3">
      <c r="C44" s="5" t="s">
        <v>59</v>
      </c>
      <c r="D44" s="12" t="s">
        <v>51</v>
      </c>
      <c r="E44" s="12" t="s">
        <v>41</v>
      </c>
      <c r="F44" s="9">
        <v>3576345</v>
      </c>
      <c r="G44" s="23">
        <v>0</v>
      </c>
      <c r="H44" s="23">
        <v>0</v>
      </c>
      <c r="I44" s="20"/>
      <c r="J44" s="20"/>
      <c r="K44" s="20"/>
      <c r="L44" s="23">
        <v>0</v>
      </c>
      <c r="M44" s="23">
        <v>0</v>
      </c>
      <c r="N44" s="23">
        <v>-30539.31</v>
      </c>
      <c r="O44" s="17">
        <f t="shared" si="1"/>
        <v>3545805.69</v>
      </c>
    </row>
    <row r="45" spans="3:15" ht="23.25" customHeight="1" x14ac:dyDescent="0.3">
      <c r="C45" s="5" t="s">
        <v>24</v>
      </c>
      <c r="D45" s="12" t="s">
        <v>51</v>
      </c>
      <c r="E45" s="12" t="s">
        <v>34</v>
      </c>
      <c r="F45" s="9">
        <v>0</v>
      </c>
      <c r="G45" s="23">
        <v>0</v>
      </c>
      <c r="H45" s="23">
        <v>0</v>
      </c>
      <c r="I45" s="20"/>
      <c r="J45" s="20"/>
      <c r="K45" s="20"/>
      <c r="L45" s="23">
        <v>0</v>
      </c>
      <c r="M45" s="23">
        <v>0</v>
      </c>
      <c r="N45" s="23">
        <v>0</v>
      </c>
      <c r="O45" s="17">
        <f t="shared" si="1"/>
        <v>0</v>
      </c>
    </row>
    <row r="46" spans="3:15" ht="18.75" customHeight="1" x14ac:dyDescent="0.3">
      <c r="C46" s="5" t="s">
        <v>25</v>
      </c>
      <c r="D46" s="12" t="s">
        <v>51</v>
      </c>
      <c r="E46" s="12" t="s">
        <v>35</v>
      </c>
      <c r="F46" s="9">
        <v>16624812.5</v>
      </c>
      <c r="G46" s="23">
        <v>0</v>
      </c>
      <c r="H46" s="23">
        <v>0</v>
      </c>
      <c r="I46" s="20"/>
      <c r="J46" s="20"/>
      <c r="K46" s="20"/>
      <c r="L46" s="23">
        <v>2910835.33</v>
      </c>
      <c r="M46" s="23">
        <v>0</v>
      </c>
      <c r="N46" s="23">
        <v>-64154.67</v>
      </c>
      <c r="O46" s="17">
        <f t="shared" si="1"/>
        <v>19471493.159999996</v>
      </c>
    </row>
    <row r="47" spans="3:15" ht="31.5" x14ac:dyDescent="0.3">
      <c r="C47" s="5" t="s">
        <v>60</v>
      </c>
      <c r="D47" s="12" t="s">
        <v>45</v>
      </c>
      <c r="E47" s="12" t="s">
        <v>37</v>
      </c>
      <c r="F47" s="9">
        <v>67000</v>
      </c>
      <c r="G47" s="23">
        <v>16500</v>
      </c>
      <c r="H47" s="23">
        <v>15000</v>
      </c>
      <c r="I47" s="20"/>
      <c r="J47" s="20"/>
      <c r="K47" s="20"/>
      <c r="L47" s="23">
        <v>0</v>
      </c>
      <c r="M47" s="23">
        <v>0</v>
      </c>
      <c r="N47" s="23">
        <v>0</v>
      </c>
      <c r="O47" s="17">
        <f t="shared" si="1"/>
        <v>98500</v>
      </c>
    </row>
    <row r="48" spans="3:15" ht="16.5" customHeight="1" x14ac:dyDescent="0.3">
      <c r="C48" s="4" t="s">
        <v>7</v>
      </c>
      <c r="D48" s="10" t="s">
        <v>52</v>
      </c>
      <c r="E48" s="10"/>
      <c r="F48" s="11">
        <f t="shared" ref="F48:H48" si="17">F49+F50</f>
        <v>7069349.9400000004</v>
      </c>
      <c r="G48" s="22">
        <f t="shared" si="17"/>
        <v>282898</v>
      </c>
      <c r="H48" s="22">
        <f t="shared" si="17"/>
        <v>526996</v>
      </c>
      <c r="I48" s="20"/>
      <c r="J48" s="20"/>
      <c r="K48" s="20"/>
      <c r="L48" s="22">
        <f t="shared" ref="L48:N48" si="18">L49+L50</f>
        <v>35362.199999999997</v>
      </c>
      <c r="M48" s="22">
        <f t="shared" si="18"/>
        <v>0</v>
      </c>
      <c r="N48" s="22">
        <f t="shared" si="18"/>
        <v>20500</v>
      </c>
      <c r="O48" s="17">
        <f t="shared" si="1"/>
        <v>7935106.1400000006</v>
      </c>
    </row>
    <row r="49" spans="3:15" ht="17.25" customHeight="1" x14ac:dyDescent="0.3">
      <c r="C49" s="5" t="s">
        <v>26</v>
      </c>
      <c r="D49" s="12" t="s">
        <v>39</v>
      </c>
      <c r="E49" s="12" t="s">
        <v>41</v>
      </c>
      <c r="F49" s="9">
        <v>6827349.9400000004</v>
      </c>
      <c r="G49" s="23">
        <v>282898</v>
      </c>
      <c r="H49" s="23">
        <v>526996</v>
      </c>
      <c r="I49" s="20"/>
      <c r="J49" s="20"/>
      <c r="K49" s="20"/>
      <c r="L49" s="23">
        <v>35362.199999999997</v>
      </c>
      <c r="M49" s="23">
        <v>0</v>
      </c>
      <c r="N49" s="23">
        <v>83000</v>
      </c>
      <c r="O49" s="17">
        <f t="shared" si="1"/>
        <v>7755606.1400000006</v>
      </c>
    </row>
    <row r="50" spans="3:15" ht="17.25" customHeight="1" x14ac:dyDescent="0.3">
      <c r="C50" s="5" t="s">
        <v>27</v>
      </c>
      <c r="D50" s="12" t="s">
        <v>52</v>
      </c>
      <c r="E50" s="12" t="s">
        <v>33</v>
      </c>
      <c r="F50" s="9">
        <v>242000</v>
      </c>
      <c r="G50" s="23">
        <v>0</v>
      </c>
      <c r="H50" s="23">
        <v>0</v>
      </c>
      <c r="I50" s="20"/>
      <c r="J50" s="20"/>
      <c r="K50" s="20"/>
      <c r="L50" s="23">
        <v>0</v>
      </c>
      <c r="M50" s="23">
        <v>0</v>
      </c>
      <c r="N50" s="23">
        <v>-62500</v>
      </c>
      <c r="O50" s="17">
        <f t="shared" si="1"/>
        <v>179500</v>
      </c>
    </row>
    <row r="51" spans="3:15" ht="66" customHeight="1" x14ac:dyDescent="0.25">
      <c r="C51" s="4" t="s">
        <v>61</v>
      </c>
      <c r="D51" s="10" t="s">
        <v>46</v>
      </c>
      <c r="E51" s="10"/>
      <c r="F51" s="11">
        <f>F52</f>
        <v>854900</v>
      </c>
      <c r="G51" s="22">
        <f>G52+G53</f>
        <v>600000</v>
      </c>
      <c r="H51" s="22">
        <f t="shared" ref="H51:N51" si="19">H52+H53</f>
        <v>0</v>
      </c>
      <c r="I51" s="22">
        <f t="shared" si="19"/>
        <v>0</v>
      </c>
      <c r="J51" s="22">
        <f t="shared" si="19"/>
        <v>0</v>
      </c>
      <c r="K51" s="22">
        <f t="shared" si="19"/>
        <v>0</v>
      </c>
      <c r="L51" s="22">
        <f t="shared" si="19"/>
        <v>0</v>
      </c>
      <c r="M51" s="22">
        <f t="shared" si="19"/>
        <v>0</v>
      </c>
      <c r="N51" s="22">
        <f t="shared" si="19"/>
        <v>0</v>
      </c>
      <c r="O51" s="17">
        <f t="shared" si="1"/>
        <v>1454900</v>
      </c>
    </row>
    <row r="52" spans="3:15" ht="64.5" customHeight="1" x14ac:dyDescent="0.3">
      <c r="C52" s="5" t="s">
        <v>53</v>
      </c>
      <c r="D52" s="12" t="s">
        <v>46</v>
      </c>
      <c r="E52" s="12" t="s">
        <v>41</v>
      </c>
      <c r="F52" s="9">
        <v>854900</v>
      </c>
      <c r="G52" s="23">
        <v>0</v>
      </c>
      <c r="H52" s="23">
        <v>0</v>
      </c>
      <c r="I52" s="20"/>
      <c r="J52" s="20"/>
      <c r="K52" s="20"/>
      <c r="L52" s="23">
        <v>0</v>
      </c>
      <c r="M52" s="23">
        <v>0</v>
      </c>
      <c r="N52" s="23">
        <v>0</v>
      </c>
      <c r="O52" s="17">
        <f t="shared" si="1"/>
        <v>854900</v>
      </c>
    </row>
    <row r="53" spans="3:15" ht="20.25" customHeight="1" x14ac:dyDescent="0.3">
      <c r="C53" s="24" t="s">
        <v>73</v>
      </c>
      <c r="D53" s="12" t="s">
        <v>46</v>
      </c>
      <c r="E53" s="12" t="s">
        <v>33</v>
      </c>
      <c r="F53" s="9">
        <v>0</v>
      </c>
      <c r="G53" s="23">
        <v>600000</v>
      </c>
      <c r="H53" s="23">
        <v>0</v>
      </c>
      <c r="I53" s="20"/>
      <c r="J53" s="20"/>
      <c r="K53" s="20"/>
      <c r="L53" s="23">
        <v>0</v>
      </c>
      <c r="M53" s="23">
        <v>0</v>
      </c>
      <c r="N53" s="23">
        <v>0</v>
      </c>
      <c r="O53" s="17">
        <f t="shared" si="1"/>
        <v>600000</v>
      </c>
    </row>
    <row r="54" spans="3:15" ht="17.25" customHeight="1" x14ac:dyDescent="0.25">
      <c r="C54" s="4" t="s">
        <v>55</v>
      </c>
      <c r="D54" s="13"/>
      <c r="E54" s="14"/>
      <c r="F54" s="11">
        <f>F7+F16+F18+F22+F27+F32+F34+F40+F43+F48+F51</f>
        <v>430120823.24000001</v>
      </c>
      <c r="G54" s="11">
        <f>G7+G16+G18+G22+G27+G32+G34+G40+G43+G48+G51</f>
        <v>22057434.130000003</v>
      </c>
      <c r="H54" s="22">
        <f t="shared" ref="H54:N54" si="20">H7+H16+H18+H22+H27+H32+H34+H40+H43+H48+H51</f>
        <v>5195965.87</v>
      </c>
      <c r="I54" s="19">
        <f t="shared" si="20"/>
        <v>0</v>
      </c>
      <c r="J54" s="19">
        <f t="shared" si="20"/>
        <v>0</v>
      </c>
      <c r="K54" s="19">
        <f t="shared" si="20"/>
        <v>0</v>
      </c>
      <c r="L54" s="22">
        <f t="shared" si="20"/>
        <v>5289019.330000001</v>
      </c>
      <c r="M54" s="22">
        <f t="shared" si="20"/>
        <v>16560791.800000001</v>
      </c>
      <c r="N54" s="22">
        <f t="shared" si="20"/>
        <v>14615044.919999998</v>
      </c>
      <c r="O54" s="17">
        <f t="shared" si="1"/>
        <v>493839079.29000002</v>
      </c>
    </row>
    <row r="55" spans="3:15" ht="18.75" x14ac:dyDescent="0.3">
      <c r="C55" s="2"/>
      <c r="D55" s="1"/>
      <c r="E55" s="1"/>
      <c r="F55" s="1"/>
      <c r="G55" s="1"/>
      <c r="H55" s="1"/>
    </row>
    <row r="56" spans="3:15" ht="18.75" x14ac:dyDescent="0.3">
      <c r="C56" s="2"/>
      <c r="D56" s="1"/>
      <c r="E56" s="1"/>
      <c r="F56" s="1"/>
      <c r="G56" s="1"/>
      <c r="H56" s="1"/>
    </row>
    <row r="57" spans="3:15" ht="18.75" x14ac:dyDescent="0.3">
      <c r="C57" s="2"/>
      <c r="D57" s="1"/>
      <c r="E57" s="1"/>
      <c r="F57" s="1"/>
      <c r="G57" s="1"/>
      <c r="H57" s="1"/>
    </row>
    <row r="58" spans="3:15" ht="18.75" x14ac:dyDescent="0.3">
      <c r="C58" s="2"/>
      <c r="D58" s="1"/>
      <c r="E58" s="1"/>
      <c r="F58" s="1"/>
      <c r="G58" s="1"/>
      <c r="H58" s="1"/>
    </row>
    <row r="59" spans="3:15" ht="18.75" x14ac:dyDescent="0.3">
      <c r="C59" s="2"/>
      <c r="D59" s="1"/>
      <c r="E59" s="1"/>
      <c r="F59" s="1"/>
      <c r="G59" s="1"/>
      <c r="H59" s="1"/>
    </row>
    <row r="60" spans="3:15" ht="18.75" x14ac:dyDescent="0.3">
      <c r="C60" s="1"/>
      <c r="D60" s="1"/>
      <c r="E60" s="1"/>
      <c r="F60" s="1"/>
      <c r="G60" s="1"/>
      <c r="H60" s="1"/>
    </row>
    <row r="61" spans="3:15" ht="18.75" x14ac:dyDescent="0.3">
      <c r="C61" s="1"/>
      <c r="D61" s="1"/>
      <c r="E61" s="1"/>
      <c r="F61" s="1"/>
      <c r="G61" s="1"/>
      <c r="H61" s="1"/>
    </row>
    <row r="62" spans="3:15" ht="18.75" x14ac:dyDescent="0.3">
      <c r="C62" s="1"/>
      <c r="D62" s="1"/>
      <c r="E62" s="1"/>
      <c r="F62" s="1"/>
      <c r="G62" s="1"/>
      <c r="H62" s="1"/>
    </row>
    <row r="63" spans="3:15" ht="18.75" x14ac:dyDescent="0.3">
      <c r="C63" s="1"/>
      <c r="D63" s="1"/>
      <c r="E63" s="1"/>
      <c r="F63" s="1"/>
      <c r="G63" s="1"/>
      <c r="H63" s="1"/>
    </row>
  </sheetData>
  <mergeCells count="9">
    <mergeCell ref="D2:H2"/>
    <mergeCell ref="C5:C6"/>
    <mergeCell ref="D5:D6"/>
    <mergeCell ref="H5:H6"/>
    <mergeCell ref="E5:E6"/>
    <mergeCell ref="C3:O3"/>
    <mergeCell ref="L5:L6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2023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2019-02-26T13:02:37Z</cp:lastPrinted>
  <dcterms:created xsi:type="dcterms:W3CDTF">2015-02-09T15:35:03Z</dcterms:created>
  <dcterms:modified xsi:type="dcterms:W3CDTF">2024-04-01T12:15:38Z</dcterms:modified>
</cp:coreProperties>
</file>