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7520" windowHeight="11445"/>
  </bookViews>
  <sheets>
    <sheet name="2023" sheetId="2" r:id="rId1"/>
  </sheets>
  <calcPr calcId="145621"/>
</workbook>
</file>

<file path=xl/calcChain.xml><?xml version="1.0" encoding="utf-8"?>
<calcChain xmlns="http://schemas.openxmlformats.org/spreadsheetml/2006/main">
  <c r="D44" i="2" l="1"/>
  <c r="C44" i="2"/>
  <c r="E43" i="2" l="1"/>
  <c r="C15" i="2" l="1"/>
  <c r="E24" i="2"/>
  <c r="E16" i="2" l="1"/>
  <c r="D15" i="2"/>
  <c r="E40" i="2" l="1"/>
  <c r="E38" i="2"/>
  <c r="E42" i="2" l="1"/>
  <c r="D29" i="2"/>
  <c r="C29" i="2"/>
  <c r="C7" i="2" l="1"/>
  <c r="E10" i="2" l="1"/>
  <c r="E9" i="2"/>
  <c r="D7" i="2"/>
  <c r="E45" i="2"/>
  <c r="E33" i="2"/>
  <c r="E32" i="2"/>
  <c r="E29" i="2"/>
  <c r="E28" i="2"/>
  <c r="E27" i="2"/>
  <c r="E26" i="2"/>
  <c r="D25" i="2"/>
  <c r="C25" i="2"/>
  <c r="C46" i="2" s="1"/>
  <c r="E23" i="2"/>
  <c r="E22" i="2"/>
  <c r="E21" i="2"/>
  <c r="E20" i="2"/>
  <c r="E19" i="2"/>
  <c r="E18" i="2"/>
  <c r="E17" i="2"/>
  <c r="C12" i="2" l="1"/>
  <c r="D46" i="2"/>
  <c r="D12" i="2" s="1"/>
  <c r="D48" i="2" s="1"/>
  <c r="E7" i="2"/>
  <c r="E41" i="2"/>
  <c r="E39" i="2"/>
  <c r="E37" i="2"/>
  <c r="E36" i="2"/>
  <c r="E35" i="2"/>
  <c r="E25" i="2"/>
  <c r="E15" i="2"/>
  <c r="C48" i="2" l="1"/>
  <c r="E12" i="2"/>
  <c r="E46" i="2"/>
  <c r="E44" i="2"/>
</calcChain>
</file>

<file path=xl/sharedStrings.xml><?xml version="1.0" encoding="utf-8"?>
<sst xmlns="http://schemas.openxmlformats.org/spreadsheetml/2006/main" count="52" uniqueCount="52">
  <si>
    <t>Наименование</t>
  </si>
  <si>
    <t>Процент исполнения   к уточненной бюджетной росписи</t>
  </si>
  <si>
    <t>Итого по программам</t>
  </si>
  <si>
    <t>Непрограммая  деятельность</t>
  </si>
  <si>
    <t>Всего расходов</t>
  </si>
  <si>
    <t>ИНФОРМАЦИЯ</t>
  </si>
  <si>
    <t>Исполнено</t>
  </si>
  <si>
    <t>Процент исполнения</t>
  </si>
  <si>
    <t>План</t>
  </si>
  <si>
    <t>ДОХОДЫ, всего</t>
  </si>
  <si>
    <t>Налоговые и неналоговые доходы</t>
  </si>
  <si>
    <t>Безвозмездные поступления</t>
  </si>
  <si>
    <t>Расходы,всего</t>
  </si>
  <si>
    <t>в том числе по программам</t>
  </si>
  <si>
    <t>Дефицит(-),профицит (+)</t>
  </si>
  <si>
    <t>Заместитель главы администрации Мглинского района</t>
  </si>
  <si>
    <t>тел.84833921451</t>
  </si>
  <si>
    <t>исп.Карпеченко В.В.</t>
  </si>
  <si>
    <t>Реализация полномочий  исполнительного -распорядительного  органа Мглинского  района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</si>
  <si>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несорвершеннолетних, организации деятельности административных коммисий"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</si>
  <si>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</si>
  <si>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 в сфере 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 государственные полномочия Брянской области)"</t>
  </si>
  <si>
    <t>Подпрограмма "Демографическое развитие Мглинского района"</t>
  </si>
  <si>
    <t>Подпрограмма "Проведение административной реформы в  Мглинском  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</si>
  <si>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</si>
  <si>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</si>
  <si>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"Муниципальная поддержка малого и среднего предпринимательства в Мглинском районе"</t>
  </si>
  <si>
    <t>Строительство и архитектура в Мглинском районе"</t>
  </si>
  <si>
    <t>Подпрограмма "Обеспечение жильем молодых семей"</t>
  </si>
  <si>
    <t>Подпрограмма "Модернизация объектов коммунальной инфраструктуры"</t>
  </si>
  <si>
    <t>Подпрограмма "Комплексное развитие систем коммунальной инфраструктуры Мглинского района"</t>
  </si>
  <si>
    <t>Обеспечение правопорядка на территории Мглинского района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</si>
  <si>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</si>
  <si>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Подпрограмма "Повышение безопасности дорожного  движения в Мглинском районе"</t>
  </si>
  <si>
    <t>Подпрограмма "Комплексные меры противодействия злоупотреблению наркотиками и их незаконному обороту"</t>
  </si>
  <si>
    <t>Подпрограмма "Комплексные меры профилактики проявлений терроризма и экстремизма на территории Мглинского района"</t>
  </si>
  <si>
    <t>Управление муниципальной собственностью Мглинского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</si>
  <si>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</si>
  <si>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</si>
  <si>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Управление муниципальными финансами Мглинского района</t>
  </si>
  <si>
    <t>Проведение капитального ремонта многоквартирных домов на территории Мглинского района</t>
  </si>
  <si>
    <t>Подпрограмма "Противодействие коррупции  в Мглинском районе"</t>
  </si>
  <si>
    <t>Энергосбережение и повышение энергетической эффективности в Мглинском районе</t>
  </si>
  <si>
    <t>об исполнении бюджета Мглинского муниципального района Брянской области</t>
  </si>
  <si>
    <t>С.И.Грибахо</t>
  </si>
  <si>
    <t>Подпрограмма "Культура Мглинского района"</t>
  </si>
  <si>
    <t>Подпрограмма "Межбюджетные отношения с муниципальными образованиями"</t>
  </si>
  <si>
    <t>Расходы вне рамок муниципальной программы</t>
  </si>
  <si>
    <t>Программа "Строительство,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</si>
  <si>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за 2023 год</t>
  </si>
  <si>
    <t>Уточненная бюджетная роспись на 01.01.2024 г.</t>
  </si>
  <si>
    <t>Кассовое исполнение на  01.01.2024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</si>
</sst>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0" xfId="0" applyFont="1"/>
    <xf numFmtId="164" fontId="2" fillId="0" borderId="1" xfId="0" applyNumberFormat="1" applyFont="1" applyBorder="1"/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Border="1"/>
    <xf numFmtId="164" fontId="4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4" fontId="2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" fontId="3" fillId="0" borderId="1" xfId="0" applyNumberFormat="1" applyFont="1" applyFill="1" applyBorder="1"/>
    <xf numFmtId="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8"/>
  <sheetViews>
    <sheetView tabSelected="1" topLeftCell="A40" workbookViewId="0">
      <selection activeCell="D45" sqref="D45"/>
    </sheetView>
  </sheetViews>
  <sheetFormatPr defaultRowHeight="15" x14ac:dyDescent="0.25"/>
  <cols>
    <col min="1" max="1" width="1.5703125" customWidth="1"/>
    <col min="2" max="2" width="55.7109375" customWidth="1"/>
    <col min="3" max="3" width="20.140625" customWidth="1"/>
    <col min="4" max="4" width="21.28515625" customWidth="1"/>
    <col min="5" max="5" width="17.42578125" customWidth="1"/>
  </cols>
  <sheetData>
    <row r="2" spans="2:6" ht="18.75" x14ac:dyDescent="0.3">
      <c r="B2" s="31" t="s">
        <v>5</v>
      </c>
      <c r="C2" s="31"/>
      <c r="D2" s="31"/>
      <c r="E2" s="31"/>
    </row>
    <row r="3" spans="2:6" ht="18.75" x14ac:dyDescent="0.3">
      <c r="B3" s="31" t="s">
        <v>43</v>
      </c>
      <c r="C3" s="31"/>
      <c r="D3" s="31"/>
      <c r="E3" s="31"/>
    </row>
    <row r="4" spans="2:6" ht="18.75" x14ac:dyDescent="0.3">
      <c r="B4" s="31" t="s">
        <v>49</v>
      </c>
      <c r="C4" s="31"/>
      <c r="D4" s="31"/>
      <c r="E4" s="31"/>
    </row>
    <row r="6" spans="2:6" ht="36" customHeight="1" x14ac:dyDescent="0.25">
      <c r="C6" s="20" t="s">
        <v>8</v>
      </c>
      <c r="D6" s="20" t="s">
        <v>6</v>
      </c>
      <c r="E6" s="20" t="s">
        <v>7</v>
      </c>
    </row>
    <row r="7" spans="2:6" ht="18.75" x14ac:dyDescent="0.3">
      <c r="B7" s="19" t="s">
        <v>9</v>
      </c>
      <c r="C7" s="22">
        <f>C9+C10</f>
        <v>475236466.94</v>
      </c>
      <c r="D7" s="22">
        <f>D9+D10</f>
        <v>425710410.02000004</v>
      </c>
      <c r="E7" s="23">
        <f>D7/C7*100</f>
        <v>89.578649711186259</v>
      </c>
    </row>
    <row r="8" spans="2:6" ht="10.5" customHeight="1" x14ac:dyDescent="0.3">
      <c r="B8" s="3"/>
      <c r="C8" s="21"/>
      <c r="D8" s="21"/>
      <c r="E8" s="3"/>
    </row>
    <row r="9" spans="2:6" ht="18.75" x14ac:dyDescent="0.3">
      <c r="B9" s="3" t="s">
        <v>10</v>
      </c>
      <c r="C9" s="29">
        <v>111260130</v>
      </c>
      <c r="D9" s="29">
        <v>116831468.98</v>
      </c>
      <c r="E9" s="24">
        <f t="shared" ref="E9:E12" si="0">D9/C9*100</f>
        <v>105.00748918772611</v>
      </c>
    </row>
    <row r="10" spans="2:6" ht="18.75" x14ac:dyDescent="0.3">
      <c r="B10" s="3" t="s">
        <v>11</v>
      </c>
      <c r="C10" s="29">
        <v>363976336.94</v>
      </c>
      <c r="D10" s="29">
        <v>308878941.04000002</v>
      </c>
      <c r="E10" s="24">
        <f t="shared" si="0"/>
        <v>84.86236870143496</v>
      </c>
    </row>
    <row r="11" spans="2:6" ht="18.75" x14ac:dyDescent="0.3">
      <c r="B11" s="3"/>
      <c r="C11" s="21"/>
      <c r="D11" s="21"/>
      <c r="E11" s="3"/>
    </row>
    <row r="12" spans="2:6" ht="18.75" x14ac:dyDescent="0.3">
      <c r="B12" s="19" t="s">
        <v>12</v>
      </c>
      <c r="C12" s="22">
        <f>C46</f>
        <v>493839079.29000002</v>
      </c>
      <c r="D12" s="22">
        <f>D46</f>
        <v>407098315.58999997</v>
      </c>
      <c r="E12" s="23">
        <f t="shared" si="0"/>
        <v>82.435419281781307</v>
      </c>
    </row>
    <row r="13" spans="2:6" ht="18.75" x14ac:dyDescent="0.3">
      <c r="B13" s="3" t="s">
        <v>13</v>
      </c>
      <c r="C13" s="3"/>
      <c r="D13" s="3"/>
      <c r="E13" s="3"/>
    </row>
    <row r="14" spans="2:6" ht="115.5" customHeight="1" x14ac:dyDescent="0.25">
      <c r="B14" s="15" t="s">
        <v>0</v>
      </c>
      <c r="C14" s="15" t="s">
        <v>50</v>
      </c>
      <c r="D14" s="15" t="s">
        <v>51</v>
      </c>
      <c r="E14" s="15" t="s">
        <v>1</v>
      </c>
    </row>
    <row r="15" spans="2:6" ht="60.75" customHeight="1" x14ac:dyDescent="0.3">
      <c r="B15" s="7" t="s">
        <v>18</v>
      </c>
      <c r="C15" s="8">
        <f>SUM(C16:C24)</f>
        <v>85887528.310000002</v>
      </c>
      <c r="D15" s="27">
        <f>SUM(D16:D24)</f>
        <v>63035621.170000002</v>
      </c>
      <c r="E15" s="9">
        <f>D15/C15*100</f>
        <v>73.393218329069882</v>
      </c>
      <c r="F15" s="3"/>
    </row>
    <row r="16" spans="2:6" ht="36" customHeight="1" x14ac:dyDescent="0.3">
      <c r="B16" s="1" t="s">
        <v>47</v>
      </c>
      <c r="C16" s="2">
        <v>47673564.109999999</v>
      </c>
      <c r="D16" s="28">
        <v>29255672.98</v>
      </c>
      <c r="E16" s="4">
        <f>D16/C16*100</f>
        <v>61.366657866184873</v>
      </c>
      <c r="F16" s="3"/>
    </row>
    <row r="17" spans="2:6" ht="147" customHeight="1" x14ac:dyDescent="0.3">
      <c r="B17" s="1" t="s">
        <v>19</v>
      </c>
      <c r="C17" s="2">
        <v>20832961.66</v>
      </c>
      <c r="D17" s="28">
        <v>16663845.689999999</v>
      </c>
      <c r="E17" s="4">
        <f t="shared" ref="E17:E24" si="1">D17/C17*100</f>
        <v>79.987886321488105</v>
      </c>
      <c r="F17" s="3"/>
    </row>
    <row r="18" spans="2:6" ht="77.25" customHeight="1" x14ac:dyDescent="0.3">
      <c r="B18" s="5" t="s">
        <v>20</v>
      </c>
      <c r="C18" s="2">
        <v>4351935.4000000004</v>
      </c>
      <c r="D18" s="28">
        <v>4154799.02</v>
      </c>
      <c r="E18" s="4">
        <f t="shared" si="1"/>
        <v>95.470144616576789</v>
      </c>
      <c r="F18" s="3"/>
    </row>
    <row r="19" spans="2:6" ht="131.25" customHeight="1" x14ac:dyDescent="0.3">
      <c r="B19" s="5" t="s">
        <v>21</v>
      </c>
      <c r="C19" s="2">
        <v>370827</v>
      </c>
      <c r="D19" s="28">
        <v>368029.97</v>
      </c>
      <c r="E19" s="4">
        <f t="shared" si="1"/>
        <v>99.245731837217889</v>
      </c>
      <c r="F19" s="3"/>
    </row>
    <row r="20" spans="2:6" ht="42" customHeight="1" x14ac:dyDescent="0.3">
      <c r="B20" s="5" t="s">
        <v>22</v>
      </c>
      <c r="C20" s="2">
        <v>10000</v>
      </c>
      <c r="D20" s="28">
        <v>9450</v>
      </c>
      <c r="E20" s="4">
        <f t="shared" si="1"/>
        <v>94.5</v>
      </c>
      <c r="F20" s="3"/>
    </row>
    <row r="21" spans="2:6" ht="57" customHeight="1" x14ac:dyDescent="0.3">
      <c r="B21" s="6" t="s">
        <v>23</v>
      </c>
      <c r="C21" s="2">
        <v>4691134</v>
      </c>
      <c r="D21" s="28">
        <v>4691046.78</v>
      </c>
      <c r="E21" s="4">
        <f t="shared" si="1"/>
        <v>99.998140748057935</v>
      </c>
      <c r="F21" s="3"/>
    </row>
    <row r="22" spans="2:6" ht="28.5" customHeight="1" x14ac:dyDescent="0.3">
      <c r="B22" s="6" t="s">
        <v>24</v>
      </c>
      <c r="C22" s="2">
        <v>12000</v>
      </c>
      <c r="D22" s="28">
        <v>11750</v>
      </c>
      <c r="E22" s="4">
        <f t="shared" si="1"/>
        <v>97.916666666666657</v>
      </c>
      <c r="F22" s="3"/>
    </row>
    <row r="23" spans="2:6" ht="40.5" customHeight="1" x14ac:dyDescent="0.3">
      <c r="B23" s="5" t="s">
        <v>25</v>
      </c>
      <c r="C23" s="2">
        <v>7935106.1399999997</v>
      </c>
      <c r="D23" s="28">
        <v>7876522.7300000004</v>
      </c>
      <c r="E23" s="4">
        <f t="shared" si="1"/>
        <v>99.261718634049686</v>
      </c>
      <c r="F23" s="3"/>
    </row>
    <row r="24" spans="2:6" ht="57" customHeight="1" x14ac:dyDescent="0.3">
      <c r="B24" s="5" t="s">
        <v>26</v>
      </c>
      <c r="C24" s="2">
        <v>10000</v>
      </c>
      <c r="D24" s="28">
        <v>4504</v>
      </c>
      <c r="E24" s="4">
        <f t="shared" si="1"/>
        <v>45.04</v>
      </c>
      <c r="F24" s="3"/>
    </row>
    <row r="25" spans="2:6" ht="42" customHeight="1" x14ac:dyDescent="0.3">
      <c r="B25" s="12" t="s">
        <v>27</v>
      </c>
      <c r="C25" s="8">
        <f>C26+C27+C28</f>
        <v>30735971.670000002</v>
      </c>
      <c r="D25" s="27">
        <f>D26+D27+D28</f>
        <v>23196297.020000003</v>
      </c>
      <c r="E25" s="9">
        <f t="shared" ref="E25:E46" si="2">D25/C25*100</f>
        <v>75.469541906953481</v>
      </c>
      <c r="F25" s="3"/>
    </row>
    <row r="26" spans="2:6" ht="42" customHeight="1" x14ac:dyDescent="0.3">
      <c r="B26" s="10" t="s">
        <v>28</v>
      </c>
      <c r="C26" s="2">
        <v>942343.5</v>
      </c>
      <c r="D26" s="28">
        <v>942343.5</v>
      </c>
      <c r="E26" s="9">
        <f t="shared" si="2"/>
        <v>100</v>
      </c>
      <c r="F26" s="3"/>
    </row>
    <row r="27" spans="2:6" ht="56.25" customHeight="1" x14ac:dyDescent="0.3">
      <c r="B27" s="11" t="s">
        <v>29</v>
      </c>
      <c r="C27" s="2">
        <v>478560.91</v>
      </c>
      <c r="D27" s="28">
        <v>445365.08</v>
      </c>
      <c r="E27" s="9">
        <f t="shared" si="2"/>
        <v>93.06340545031145</v>
      </c>
      <c r="F27" s="3"/>
    </row>
    <row r="28" spans="2:6" ht="56.25" customHeight="1" x14ac:dyDescent="0.3">
      <c r="B28" s="10" t="s">
        <v>30</v>
      </c>
      <c r="C28" s="2">
        <v>29315067.260000002</v>
      </c>
      <c r="D28" s="28">
        <v>21808588.440000001</v>
      </c>
      <c r="E28" s="9">
        <f t="shared" si="2"/>
        <v>74.393786125667589</v>
      </c>
      <c r="F28" s="3"/>
    </row>
    <row r="29" spans="2:6" ht="39" customHeight="1" x14ac:dyDescent="0.3">
      <c r="B29" s="12" t="s">
        <v>31</v>
      </c>
      <c r="C29" s="8">
        <f>C30+C32+C33+C34+C31</f>
        <v>128500</v>
      </c>
      <c r="D29" s="27">
        <f>D30+D32+D33+D34+D31</f>
        <v>81767.34</v>
      </c>
      <c r="E29" s="9">
        <f t="shared" si="2"/>
        <v>63.632171206225671</v>
      </c>
      <c r="F29" s="3"/>
    </row>
    <row r="30" spans="2:6" ht="81.75" customHeight="1" x14ac:dyDescent="0.3">
      <c r="B30" s="10" t="s">
        <v>32</v>
      </c>
      <c r="C30" s="2">
        <v>30000</v>
      </c>
      <c r="D30" s="28">
        <v>3898</v>
      </c>
      <c r="E30" s="4">
        <v>0</v>
      </c>
      <c r="F30" s="3"/>
    </row>
    <row r="31" spans="2:6" ht="47.25" customHeight="1" x14ac:dyDescent="0.3">
      <c r="B31" s="10" t="s">
        <v>41</v>
      </c>
      <c r="C31" s="2">
        <v>10000</v>
      </c>
      <c r="D31" s="28">
        <v>0</v>
      </c>
      <c r="E31" s="4">
        <v>0</v>
      </c>
      <c r="F31" s="3"/>
    </row>
    <row r="32" spans="2:6" ht="45.75" customHeight="1" x14ac:dyDescent="0.3">
      <c r="B32" s="11" t="s">
        <v>33</v>
      </c>
      <c r="C32" s="2">
        <v>50000</v>
      </c>
      <c r="D32" s="28">
        <v>49914.94</v>
      </c>
      <c r="E32" s="4">
        <f t="shared" si="2"/>
        <v>99.829880000000003</v>
      </c>
      <c r="F32" s="3"/>
    </row>
    <row r="33" spans="2:6" ht="65.25" customHeight="1" x14ac:dyDescent="0.3">
      <c r="B33" s="13" t="s">
        <v>34</v>
      </c>
      <c r="C33" s="2">
        <v>28500</v>
      </c>
      <c r="D33" s="28">
        <v>27954.400000000001</v>
      </c>
      <c r="E33" s="4">
        <f t="shared" si="2"/>
        <v>98.085614035087715</v>
      </c>
      <c r="F33" s="3"/>
    </row>
    <row r="34" spans="2:6" ht="73.5" customHeight="1" x14ac:dyDescent="0.3">
      <c r="B34" s="14" t="s">
        <v>35</v>
      </c>
      <c r="C34" s="2">
        <v>10000</v>
      </c>
      <c r="D34" s="28">
        <v>0</v>
      </c>
      <c r="E34" s="4">
        <v>0</v>
      </c>
      <c r="F34" s="3"/>
    </row>
    <row r="35" spans="2:6" ht="50.25" customHeight="1" x14ac:dyDescent="0.3">
      <c r="B35" s="12" t="s">
        <v>36</v>
      </c>
      <c r="C35" s="8">
        <v>3233983.94</v>
      </c>
      <c r="D35" s="27">
        <v>2857859.37</v>
      </c>
      <c r="E35" s="9">
        <f t="shared" si="2"/>
        <v>88.369621588164108</v>
      </c>
      <c r="F35" s="3"/>
    </row>
    <row r="36" spans="2:6" ht="36" customHeight="1" x14ac:dyDescent="0.3">
      <c r="B36" s="12" t="s">
        <v>37</v>
      </c>
      <c r="C36" s="8">
        <v>314268255.94999999</v>
      </c>
      <c r="D36" s="27">
        <v>260031918.03999999</v>
      </c>
      <c r="E36" s="9">
        <f t="shared" si="2"/>
        <v>82.742024724689671</v>
      </c>
      <c r="F36" s="3"/>
    </row>
    <row r="37" spans="2:6" ht="46.5" customHeight="1" x14ac:dyDescent="0.3">
      <c r="B37" s="12" t="s">
        <v>38</v>
      </c>
      <c r="C37" s="8">
        <v>41282229.68</v>
      </c>
      <c r="D37" s="27">
        <v>40395180.270000003</v>
      </c>
      <c r="E37" s="9">
        <f t="shared" si="2"/>
        <v>97.851256056477624</v>
      </c>
      <c r="F37" s="3"/>
    </row>
    <row r="38" spans="2:6" ht="37.5" x14ac:dyDescent="0.3">
      <c r="B38" s="26" t="s">
        <v>45</v>
      </c>
      <c r="C38" s="28">
        <v>560472</v>
      </c>
      <c r="D38" s="28">
        <v>534475</v>
      </c>
      <c r="E38" s="4">
        <f t="shared" si="2"/>
        <v>95.361588090038396</v>
      </c>
      <c r="F38" s="3"/>
    </row>
    <row r="39" spans="2:6" ht="42" customHeight="1" x14ac:dyDescent="0.3">
      <c r="B39" s="12" t="s">
        <v>39</v>
      </c>
      <c r="C39" s="8">
        <v>8397333.8200000003</v>
      </c>
      <c r="D39" s="27">
        <v>7997956.8499999996</v>
      </c>
      <c r="E39" s="9">
        <f t="shared" si="2"/>
        <v>95.24400269703699</v>
      </c>
      <c r="F39" s="3"/>
    </row>
    <row r="40" spans="2:6" ht="42" customHeight="1" x14ac:dyDescent="0.3">
      <c r="B40" s="26" t="s">
        <v>46</v>
      </c>
      <c r="C40" s="2">
        <v>2891962</v>
      </c>
      <c r="D40" s="28">
        <v>2891762</v>
      </c>
      <c r="E40" s="4">
        <f t="shared" si="2"/>
        <v>99.993084279807277</v>
      </c>
      <c r="F40" s="3"/>
    </row>
    <row r="41" spans="2:6" ht="56.25" x14ac:dyDescent="0.3">
      <c r="B41" s="12" t="s">
        <v>40</v>
      </c>
      <c r="C41" s="27">
        <v>110480</v>
      </c>
      <c r="D41" s="27">
        <v>88070.94</v>
      </c>
      <c r="E41" s="9">
        <f t="shared" si="2"/>
        <v>79.716636495293272</v>
      </c>
      <c r="F41" s="3"/>
    </row>
    <row r="42" spans="2:6" ht="57.75" customHeight="1" x14ac:dyDescent="0.3">
      <c r="B42" s="12" t="s">
        <v>42</v>
      </c>
      <c r="C42" s="27">
        <v>50000</v>
      </c>
      <c r="D42" s="27">
        <v>24970</v>
      </c>
      <c r="E42" s="9">
        <f t="shared" si="2"/>
        <v>49.94</v>
      </c>
      <c r="F42" s="3"/>
    </row>
    <row r="43" spans="2:6" ht="89.25" customHeight="1" x14ac:dyDescent="0.3">
      <c r="B43" s="12" t="s">
        <v>48</v>
      </c>
      <c r="C43" s="27">
        <v>5152102.92</v>
      </c>
      <c r="D43" s="27">
        <v>5151412.88</v>
      </c>
      <c r="E43" s="9">
        <f t="shared" si="2"/>
        <v>99.98660663401499</v>
      </c>
      <c r="F43" s="3"/>
    </row>
    <row r="44" spans="2:6" ht="18.75" x14ac:dyDescent="0.3">
      <c r="B44" s="16" t="s">
        <v>2</v>
      </c>
      <c r="C44" s="8">
        <f>C15+C25+C29+C35+C36+C37+C39+C41+C42+C43</f>
        <v>489246386.29000002</v>
      </c>
      <c r="D44" s="27">
        <f>D15+D25+D29+D35+D36+D37+D39+D41+D42+D43</f>
        <v>402861053.88</v>
      </c>
      <c r="E44" s="9">
        <f t="shared" si="2"/>
        <v>82.343184368704712</v>
      </c>
      <c r="F44" s="3"/>
    </row>
    <row r="45" spans="2:6" ht="26.25" customHeight="1" x14ac:dyDescent="0.3">
      <c r="B45" s="17" t="s">
        <v>3</v>
      </c>
      <c r="C45" s="18">
        <v>4592693</v>
      </c>
      <c r="D45" s="33">
        <v>4237261.71</v>
      </c>
      <c r="E45" s="9">
        <f t="shared" si="2"/>
        <v>92.260939496717938</v>
      </c>
    </row>
    <row r="46" spans="2:6" ht="21.75" customHeight="1" x14ac:dyDescent="0.3">
      <c r="B46" s="16" t="s">
        <v>4</v>
      </c>
      <c r="C46" s="8">
        <f>C44+C45</f>
        <v>493839079.29000002</v>
      </c>
      <c r="D46" s="27">
        <f>D44+D45</f>
        <v>407098315.58999997</v>
      </c>
      <c r="E46" s="9">
        <f t="shared" si="2"/>
        <v>82.435419281781307</v>
      </c>
    </row>
    <row r="47" spans="2:6" ht="3.75" customHeight="1" x14ac:dyDescent="0.25">
      <c r="D47" s="30"/>
    </row>
    <row r="48" spans="2:6" ht="23.25" customHeight="1" x14ac:dyDescent="0.3">
      <c r="B48" s="19" t="s">
        <v>14</v>
      </c>
      <c r="C48" s="22">
        <f>C7-C12</f>
        <v>-18602612.350000024</v>
      </c>
      <c r="D48" s="34">
        <f>D7-D12</f>
        <v>18612094.430000067</v>
      </c>
      <c r="E48" s="19"/>
    </row>
    <row r="50" spans="2:5" ht="1.5" customHeight="1" x14ac:dyDescent="0.25"/>
    <row r="51" spans="2:5" ht="18.75" x14ac:dyDescent="0.3">
      <c r="B51" s="3" t="s">
        <v>15</v>
      </c>
      <c r="C51" s="3"/>
      <c r="D51" s="32" t="s">
        <v>44</v>
      </c>
      <c r="E51" s="32"/>
    </row>
    <row r="52" spans="2:5" ht="9" customHeight="1" x14ac:dyDescent="0.3">
      <c r="B52" s="3"/>
      <c r="C52" s="3"/>
      <c r="D52" s="3"/>
    </row>
    <row r="53" spans="2:5" ht="18.75" x14ac:dyDescent="0.3">
      <c r="B53" s="25" t="s">
        <v>17</v>
      </c>
      <c r="C53" s="3"/>
      <c r="D53" s="3"/>
    </row>
    <row r="54" spans="2:5" ht="18.75" x14ac:dyDescent="0.3">
      <c r="B54" s="25" t="s">
        <v>16</v>
      </c>
      <c r="C54" s="3"/>
      <c r="D54" s="3"/>
    </row>
    <row r="55" spans="2:5" ht="18.75" x14ac:dyDescent="0.3">
      <c r="B55" s="3"/>
      <c r="C55" s="3"/>
      <c r="D55" s="3"/>
    </row>
    <row r="56" spans="2:5" ht="18.75" x14ac:dyDescent="0.3">
      <c r="B56" s="3"/>
      <c r="C56" s="3"/>
      <c r="D56" s="3"/>
    </row>
    <row r="57" spans="2:5" ht="18.75" x14ac:dyDescent="0.3">
      <c r="B57" s="3"/>
      <c r="C57" s="3"/>
      <c r="D57" s="3"/>
    </row>
    <row r="58" spans="2:5" ht="18.75" x14ac:dyDescent="0.3">
      <c r="B58" s="3"/>
      <c r="C58" s="3"/>
      <c r="D58" s="3"/>
    </row>
  </sheetData>
  <mergeCells count="4">
    <mergeCell ref="B2:E2"/>
    <mergeCell ref="B3:E3"/>
    <mergeCell ref="B4:E4"/>
    <mergeCell ref="D51:E51"/>
  </mergeCells>
  <pageMargins left="0.70866141732283472" right="0.70866141732283472" top="0.35433070866141736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2020-03-31T09:44:40Z</cp:lastPrinted>
  <dcterms:created xsi:type="dcterms:W3CDTF">2018-03-27T08:32:03Z</dcterms:created>
  <dcterms:modified xsi:type="dcterms:W3CDTF">2024-04-08T09:23:06Z</dcterms:modified>
</cp:coreProperties>
</file>