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6825" tabRatio="690" activeTab="0"/>
  </bookViews>
  <sheets>
    <sheet name="симон" sheetId="1" r:id="rId1"/>
  </sheets>
  <definedNames/>
  <calcPr fullCalcOnLoad="1"/>
</workbook>
</file>

<file path=xl/sharedStrings.xml><?xml version="1.0" encoding="utf-8"?>
<sst xmlns="http://schemas.openxmlformats.org/spreadsheetml/2006/main" count="83" uniqueCount="81">
  <si>
    <t xml:space="preserve">Налог на доходы  физических  лиц </t>
  </si>
  <si>
    <t>Наименование доходов</t>
  </si>
  <si>
    <t>1 00 00000 00 0000 000</t>
  </si>
  <si>
    <t xml:space="preserve">НАЛОГИ НА ПРИБЫЛЬ, ДОХОДЫ            </t>
  </si>
  <si>
    <t>1 01 00000 00 0000 000</t>
  </si>
  <si>
    <t>1 01 02000 01 0000 110</t>
  </si>
  <si>
    <t>2 00 00000 00 0000 000</t>
  </si>
  <si>
    <t>БЕЗВОЗМЕЗДНЫЕ ПОСТУПЛЕНИЯ</t>
  </si>
  <si>
    <t>2 02 00000 00 0000 000</t>
  </si>
  <si>
    <t>ИТОГО</t>
  </si>
  <si>
    <t>1 06 00000 00 0000 000</t>
  </si>
  <si>
    <t>НАЛОГИ НА ИМУЩЕСТВО</t>
  </si>
  <si>
    <t>1 11 00000 00 0000 000</t>
  </si>
  <si>
    <t>1 11 05000 00 0000 120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</si>
  <si>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</si>
  <si>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</si>
  <si>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</si>
  <si>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</si>
  <si>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</si>
  <si>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1 05 00000 00 0000 000</t>
  </si>
  <si>
    <t xml:space="preserve">НАЛОГИ НА СОВОКУПНЫЙ ДОХОД                             </t>
  </si>
  <si>
    <t>1 05 03000 01 0000 110</t>
  </si>
  <si>
    <t>Единый сельскохозяйственный налог</t>
  </si>
  <si>
    <t>1 11 05030 00 0000 120</t>
  </si>
  <si>
    <t>1 11 05035 10 0000 120</t>
  </si>
  <si>
    <t>Код бюджетной классификации Российской Федерации</t>
  </si>
  <si>
    <t>(рублей)</t>
  </si>
  <si>
    <t>1 01 02010 01 0000 110</t>
  </si>
  <si>
    <t>1 08 00000 00 0000 000</t>
  </si>
  <si>
    <t>1 08 04000 01 0000 110</t>
  </si>
  <si>
    <t>1 08 04020 01 0000 110</t>
  </si>
  <si>
    <t xml:space="preserve">ГОСУДАРСТВЕННАЯ ПОШЛИНА                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</si>
  <si>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</si>
  <si>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</si>
  <si>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1 06 06030 00 0000 110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</si>
  <si>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</si>
  <si>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</si>
  <si>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</si>
  <si>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</si>
  <si>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</si>
  <si>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</si>
  <si>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</si>
  <si>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</si>
  <si>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</si>
  <si>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</si>
  <si>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</si>
  <si>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</si>
  <si>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      Приложение № 1</t>
  </si>
  <si>
    <t>1 05 03010 01 0000 110</t>
  </si>
  <si>
    <t>2 02 35118 10 0000 150</t>
  </si>
  <si>
    <t>2 02 35118 00 0000 150</t>
  </si>
  <si>
    <t>2 02 30000 00 0000 150</t>
  </si>
  <si>
    <t>2 02 10000 00 0000 150</t>
  </si>
  <si>
    <t>2 02 29999 00 0000 150</t>
  </si>
  <si>
    <t>Прочие субсидии</t>
  </si>
  <si>
    <t>Прочие субсидии бюджетам сельских поселений</t>
  </si>
  <si>
    <t>Сумма                 на 2023 год</t>
  </si>
  <si>
    <t>Сумма                 на 2024 год</t>
  </si>
  <si>
    <t xml:space="preserve">Прогнозируемые доходы бюджета Симонтовского сельского поселения Мглинского муниципального района Брянской области на 2022 год и на плановый период 2023 и 2024 годов. </t>
  </si>
  <si>
    <t>2 02 25228 00 0000 150</t>
  </si>
  <si>
    <t>Субсидии бюджетам на оснащение объектов спортивной инфраструктуры спортивно-технологическим оборудованием</t>
  </si>
  <si>
    <t>2 02 20000 00 0000 150</t>
  </si>
  <si>
    <t>Субсидии бюджетам бюджетной системы Российской Федерации (межбюджетные субсидии)</t>
  </si>
  <si>
    <t xml:space="preserve">к решению "О бюджете Симонтовского сельского поселения Мглинского муниципального района Брянской области на 2022 год и на плановый период 2023 и 2024 годов" от 17.12.2021 года № 1/94 </t>
  </si>
  <si>
    <t xml:space="preserve">к решению "О внесении изменений в решение Симонтовского сельского Совета народных депутатов от 17.12.2021 года № 1/94 "О бюджете Симонтовского сельского поселения Мглинского муниципального района Брянской области на 2022 год и на плановый период 2023 и 2024 годов" </t>
  </si>
  <si>
    <t>2 02 29999 10 0000 150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</si>
  <si>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</si>
  <si>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</si>
  <si>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Субсидии бюджетам сельских поселений на оснащение объектов спортивной инфраструктуры спортивно-технологическим оборудованием</t>
  </si>
  <si>
    <t>2 02 25228 10 0000 150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</si>
  <si>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</si>
  <si>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2 02 16001 10 0000 150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</si>
  <si>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</si>
  <si>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2 02 16001 00 0000 150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</si>
  <si>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</si>
  <si>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ИСПОЛЬЗОВАНИЯ ИМУЩЕСТВА, НАХОДЯЩЕГОСЯ В ГОСУДАРСТВЕННОЙ И МУНИЦИПАЛЬНОЙ СОБСТВЕННОСТИ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</si>
  <si>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</si>
  <si>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</si>
  <si>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НАЛОГОВЫЕ И НЕНАЛОГОВЫЕ ДОХОДЫ                                       </t>
  </si>
  <si>
    <t>Сумма                               на 2022 год</t>
  </si>
  <si>
    <t>от 28.01.2022г. № 1/97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</si>
</sst>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#,##0.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_р_."/>
    <numFmt numFmtId="189" formatCode="_-* #,##0.0_р_._-;\-* #,##0.0_р_._-;_-* &quot;-&quot;?_р_._-;_-@_-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_-* #,##0.0_р_._-;\-* #,##0.0_р_._-;_-* &quot;-&quot;??_р_._-;_-@_-"/>
    <numFmt numFmtId="196" formatCode="0.00000000"/>
    <numFmt numFmtId="197" formatCode="#,##0_ ;[Red]\-#,##0\ "/>
    <numFmt numFmtId="198" formatCode="#,##0.000_ ;[Red]\-#,##0.000\ "/>
    <numFmt numFmtId="199" formatCode="#,##0_р_."/>
    <numFmt numFmtId="200" formatCode="[$-FC19]d\ mmmm\ yyyy\ &quot;г.&quot;"/>
    <numFmt numFmtId="201" formatCode="#,##0.00_ ;\-#,##0.00\ 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justify" vertical="top" wrapText="1"/>
    </xf>
    <xf numFmtId="0" fontId="3" fillId="33" borderId="11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right" vertical="distributed" wrapText="1"/>
    </xf>
    <xf numFmtId="0" fontId="6" fillId="34" borderId="11" xfId="0" applyFont="1" applyFill="1" applyBorder="1" applyAlignment="1">
      <alignment horizontal="justify" vertical="top" wrapText="1"/>
    </xf>
    <xf numFmtId="4" fontId="6" fillId="34" borderId="11" xfId="0" applyNumberFormat="1" applyFont="1" applyFill="1" applyBorder="1" applyAlignment="1">
      <alignment horizontal="right" vertical="center" wrapText="1"/>
    </xf>
    <xf numFmtId="0" fontId="7" fillId="34" borderId="0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4" borderId="0" xfId="0" applyFont="1" applyFill="1" applyBorder="1" applyAlignment="1">
      <alignment vertical="top" wrapText="1"/>
    </xf>
    <xf numFmtId="0" fontId="3" fillId="34" borderId="11" xfId="0" applyFont="1" applyFill="1" applyBorder="1" applyAlignment="1">
      <alignment horizontal="justify" vertical="top" wrapText="1"/>
    </xf>
    <xf numFmtId="0" fontId="4" fillId="34" borderId="11" xfId="0" applyFont="1" applyFill="1" applyBorder="1" applyAlignment="1">
      <alignment horizontal="justify" vertical="top" wrapText="1"/>
    </xf>
    <xf numFmtId="0" fontId="4" fillId="34" borderId="11" xfId="0" applyFont="1" applyFill="1" applyBorder="1" applyAlignment="1">
      <alignment horizontal="justify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horizontal="justify" vertical="center" wrapText="1"/>
    </xf>
    <xf numFmtId="4" fontId="6" fillId="33" borderId="11" xfId="60" applyNumberFormat="1" applyFont="1" applyFill="1" applyBorder="1" applyAlignment="1">
      <alignment vertical="center"/>
    </xf>
    <xf numFmtId="4" fontId="8" fillId="33" borderId="11" xfId="60" applyNumberFormat="1" applyFont="1" applyFill="1" applyBorder="1" applyAlignment="1">
      <alignment vertical="center"/>
    </xf>
    <xf numFmtId="4" fontId="6" fillId="0" borderId="11" xfId="60" applyNumberFormat="1" applyFont="1" applyFill="1" applyBorder="1" applyAlignment="1">
      <alignment vertical="center"/>
    </xf>
    <xf numFmtId="4" fontId="8" fillId="0" borderId="11" xfId="60" applyNumberFormat="1" applyFont="1" applyFill="1" applyBorder="1" applyAlignment="1">
      <alignment vertical="center"/>
    </xf>
    <xf numFmtId="4" fontId="6" fillId="34" borderId="11" xfId="60" applyNumberFormat="1" applyFont="1" applyFill="1" applyBorder="1" applyAlignment="1">
      <alignment vertical="center"/>
    </xf>
    <xf numFmtId="4" fontId="9" fillId="34" borderId="11" xfId="60" applyNumberFormat="1" applyFont="1" applyFill="1" applyBorder="1" applyAlignment="1">
      <alignment vertical="center"/>
    </xf>
    <xf numFmtId="4" fontId="8" fillId="34" borderId="11" xfId="60" applyNumberFormat="1" applyFont="1" applyFill="1" applyBorder="1" applyAlignment="1">
      <alignment vertical="center"/>
    </xf>
    <xf numFmtId="4" fontId="6" fillId="0" borderId="11" xfId="6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48"/>
  <sheetViews>
    <sheetView tabSelected="1" zoomScale="84" zoomScaleNormal="84" zoomScalePageLayoutView="0" workbookViewId="0" topLeftCell="A1">
      <selection activeCell="B2" sqref="B2"/>
    </sheetView>
  </sheetViews>
  <sheetFormatPr defaultColWidth="9.00390625" defaultRowHeight="12.75"/>
  <cols>
    <col min="1" max="1" width="33.25390625" style="12" customWidth="1"/>
    <col min="2" max="2" width="60.75390625" style="10" customWidth="1"/>
    <col min="3" max="3" width="24.875" style="1" customWidth="1"/>
    <col min="4" max="5" width="19.875" style="1" customWidth="1"/>
    <col min="6" max="16384" width="9.125" style="1" customWidth="1"/>
  </cols>
  <sheetData>
    <row r="1" spans="4:5" ht="16.5">
      <c r="D1" s="46" t="s">
        <v>47</v>
      </c>
      <c r="E1" s="46"/>
    </row>
    <row r="2" spans="4:5" ht="135" customHeight="1">
      <c r="D2" s="46" t="s">
        <v>64</v>
      </c>
      <c r="E2" s="46"/>
    </row>
    <row r="3" spans="4:5" ht="19.5" customHeight="1">
      <c r="D3" s="46" t="s">
        <v>80</v>
      </c>
      <c r="E3" s="46"/>
    </row>
    <row r="4" ht="18" customHeight="1"/>
    <row r="5" spans="4:5" ht="15" customHeight="1">
      <c r="D5" s="46" t="s">
        <v>47</v>
      </c>
      <c r="E5" s="46"/>
    </row>
    <row r="6" spans="4:5" ht="98.25" customHeight="1">
      <c r="D6" s="46" t="s">
        <v>63</v>
      </c>
      <c r="E6" s="46"/>
    </row>
    <row r="7" spans="3:5" ht="30" customHeight="1">
      <c r="C7" s="2"/>
      <c r="D7" s="2"/>
      <c r="E7" s="2"/>
    </row>
    <row r="8" spans="1:5" ht="54" customHeight="1">
      <c r="A8" s="47" t="s">
        <v>58</v>
      </c>
      <c r="B8" s="47"/>
      <c r="C8" s="47"/>
      <c r="D8" s="47"/>
      <c r="E8" s="47"/>
    </row>
    <row r="9" spans="2:5" ht="16.5">
      <c r="B9" s="11"/>
      <c r="C9" s="4"/>
      <c r="D9" s="4"/>
      <c r="E9" s="4" t="s">
        <v>26</v>
      </c>
    </row>
    <row r="10" spans="1:5" ht="49.5">
      <c r="A10" s="5" t="s">
        <v>25</v>
      </c>
      <c r="B10" s="15" t="s">
        <v>1</v>
      </c>
      <c r="C10" s="6" t="s">
        <v>79</v>
      </c>
      <c r="D10" s="6" t="s">
        <v>56</v>
      </c>
      <c r="E10" s="6" t="s">
        <v>57</v>
      </c>
    </row>
    <row r="11" spans="1:5" ht="25.5" customHeight="1">
      <c r="A11" s="7">
        <v>1</v>
      </c>
      <c r="B11" s="13">
        <v>2</v>
      </c>
      <c r="C11" s="7">
        <v>3</v>
      </c>
      <c r="D11" s="7">
        <v>4</v>
      </c>
      <c r="E11" s="7">
        <v>5</v>
      </c>
    </row>
    <row r="12" spans="1:5" ht="29.25" customHeight="1">
      <c r="A12" s="26" t="s">
        <v>2</v>
      </c>
      <c r="B12" s="34" t="s">
        <v>78</v>
      </c>
      <c r="C12" s="38">
        <f>C13+C16+C19+C27+C30</f>
        <v>2188400</v>
      </c>
      <c r="D12" s="38">
        <f>SUM(D13+D16+D20+D24+D26+D27+D30)</f>
        <v>2227300</v>
      </c>
      <c r="E12" s="38">
        <f>E13+E16+E19+E27+E30</f>
        <v>2266900</v>
      </c>
    </row>
    <row r="13" spans="1:5" s="3" customFormat="1" ht="29.25" customHeight="1">
      <c r="A13" s="26" t="s">
        <v>4</v>
      </c>
      <c r="B13" s="34" t="s">
        <v>3</v>
      </c>
      <c r="C13" s="38">
        <f aca="true" t="shared" si="0" ref="C13:E14">C14</f>
        <v>115000</v>
      </c>
      <c r="D13" s="38">
        <f t="shared" si="0"/>
        <v>123300</v>
      </c>
      <c r="E13" s="38">
        <f t="shared" si="0"/>
        <v>132200</v>
      </c>
    </row>
    <row r="14" spans="1:5" s="3" customFormat="1" ht="29.25" customHeight="1">
      <c r="A14" s="26" t="s">
        <v>5</v>
      </c>
      <c r="B14" s="34" t="s">
        <v>0</v>
      </c>
      <c r="C14" s="38">
        <f>SUM(C15)</f>
        <v>115000</v>
      </c>
      <c r="D14" s="38">
        <f>SUM(D15)</f>
        <v>123300</v>
      </c>
      <c r="E14" s="38">
        <f t="shared" si="0"/>
        <v>132200</v>
      </c>
    </row>
    <row r="15" spans="1:5" ht="108.75" customHeight="1">
      <c r="A15" s="27" t="s">
        <v>27</v>
      </c>
      <c r="B15" s="9" t="s">
        <v>32</v>
      </c>
      <c r="C15" s="39">
        <v>115000</v>
      </c>
      <c r="D15" s="39">
        <v>123300</v>
      </c>
      <c r="E15" s="39">
        <v>132200</v>
      </c>
    </row>
    <row r="16" spans="1:5" ht="30" customHeight="1">
      <c r="A16" s="28" t="s">
        <v>19</v>
      </c>
      <c r="B16" s="34" t="s">
        <v>20</v>
      </c>
      <c r="C16" s="40">
        <f aca="true" t="shared" si="1" ref="C16:E17">C17</f>
        <v>34500</v>
      </c>
      <c r="D16" s="40">
        <f t="shared" si="1"/>
        <v>37100</v>
      </c>
      <c r="E16" s="40">
        <f t="shared" si="1"/>
        <v>39400</v>
      </c>
    </row>
    <row r="17" spans="1:5" ht="25.5" customHeight="1">
      <c r="A17" s="28" t="s">
        <v>21</v>
      </c>
      <c r="B17" s="34" t="s">
        <v>22</v>
      </c>
      <c r="C17" s="41">
        <f t="shared" si="1"/>
        <v>34500</v>
      </c>
      <c r="D17" s="41">
        <f t="shared" si="1"/>
        <v>37100</v>
      </c>
      <c r="E17" s="41">
        <f t="shared" si="1"/>
        <v>39400</v>
      </c>
    </row>
    <row r="18" spans="1:5" ht="27" customHeight="1">
      <c r="A18" s="29" t="s">
        <v>48</v>
      </c>
      <c r="B18" s="35" t="s">
        <v>22</v>
      </c>
      <c r="C18" s="41">
        <v>34500</v>
      </c>
      <c r="D18" s="41">
        <v>37100</v>
      </c>
      <c r="E18" s="41">
        <v>39400</v>
      </c>
    </row>
    <row r="19" spans="1:5" ht="24.75" customHeight="1">
      <c r="A19" s="28" t="s">
        <v>10</v>
      </c>
      <c r="B19" s="34" t="s">
        <v>11</v>
      </c>
      <c r="C19" s="40">
        <f>C20+C22</f>
        <v>1998000</v>
      </c>
      <c r="D19" s="40">
        <f>D20+D22</f>
        <v>2026000</v>
      </c>
      <c r="E19" s="40">
        <f>E20+E22</f>
        <v>2054400</v>
      </c>
    </row>
    <row r="20" spans="1:5" ht="24" customHeight="1">
      <c r="A20" s="28" t="s">
        <v>14</v>
      </c>
      <c r="B20" s="34" t="s">
        <v>15</v>
      </c>
      <c r="C20" s="40">
        <f>C21</f>
        <v>198000</v>
      </c>
      <c r="D20" s="40">
        <f>D21</f>
        <v>200800</v>
      </c>
      <c r="E20" s="40">
        <f>E21</f>
        <v>203600</v>
      </c>
    </row>
    <row r="21" spans="1:5" ht="62.25" customHeight="1">
      <c r="A21" s="29" t="s">
        <v>16</v>
      </c>
      <c r="B21" s="9" t="s">
        <v>33</v>
      </c>
      <c r="C21" s="41">
        <v>198000</v>
      </c>
      <c r="D21" s="41">
        <v>200800</v>
      </c>
      <c r="E21" s="41">
        <v>203600</v>
      </c>
    </row>
    <row r="22" spans="1:5" s="22" customFormat="1" ht="24.75" customHeight="1">
      <c r="A22" s="30" t="s">
        <v>17</v>
      </c>
      <c r="B22" s="36" t="s">
        <v>18</v>
      </c>
      <c r="C22" s="42">
        <f>C23+C25</f>
        <v>1800000</v>
      </c>
      <c r="D22" s="42">
        <f>D23+D25</f>
        <v>1825200</v>
      </c>
      <c r="E22" s="42">
        <f>E23+E25</f>
        <v>1850800</v>
      </c>
    </row>
    <row r="23" spans="1:5" s="22" customFormat="1" ht="23.25" customHeight="1">
      <c r="A23" s="31" t="s">
        <v>34</v>
      </c>
      <c r="B23" s="37" t="s">
        <v>35</v>
      </c>
      <c r="C23" s="43">
        <f>C24</f>
        <v>985000</v>
      </c>
      <c r="D23" s="43">
        <f>D24</f>
        <v>998800</v>
      </c>
      <c r="E23" s="43">
        <f>E24</f>
        <v>1012800</v>
      </c>
    </row>
    <row r="24" spans="1:5" s="22" customFormat="1" ht="60" customHeight="1">
      <c r="A24" s="32" t="s">
        <v>36</v>
      </c>
      <c r="B24" s="23" t="s">
        <v>37</v>
      </c>
      <c r="C24" s="44">
        <v>985000</v>
      </c>
      <c r="D24" s="44">
        <v>998800</v>
      </c>
      <c r="E24" s="44">
        <v>1012800</v>
      </c>
    </row>
    <row r="25" spans="1:5" s="22" customFormat="1" ht="30" customHeight="1">
      <c r="A25" s="31" t="s">
        <v>38</v>
      </c>
      <c r="B25" s="37" t="s">
        <v>39</v>
      </c>
      <c r="C25" s="43">
        <f>C26</f>
        <v>815000</v>
      </c>
      <c r="D25" s="43">
        <f>D26</f>
        <v>826400</v>
      </c>
      <c r="E25" s="43">
        <f>E26</f>
        <v>838000</v>
      </c>
    </row>
    <row r="26" spans="1:5" s="22" customFormat="1" ht="55.5" customHeight="1">
      <c r="A26" s="32" t="s">
        <v>40</v>
      </c>
      <c r="B26" s="23" t="s">
        <v>41</v>
      </c>
      <c r="C26" s="44">
        <v>815000</v>
      </c>
      <c r="D26" s="44">
        <v>826400</v>
      </c>
      <c r="E26" s="44">
        <v>838000</v>
      </c>
    </row>
    <row r="27" spans="1:5" s="22" customFormat="1" ht="33.75" customHeight="1">
      <c r="A27" s="30" t="s">
        <v>28</v>
      </c>
      <c r="B27" s="25" t="s">
        <v>31</v>
      </c>
      <c r="C27" s="42">
        <f>SUM(C29)</f>
        <v>1200</v>
      </c>
      <c r="D27" s="42">
        <f>D28</f>
        <v>1200</v>
      </c>
      <c r="E27" s="42">
        <f>SUM(E29)</f>
        <v>1200</v>
      </c>
    </row>
    <row r="28" spans="1:5" s="22" customFormat="1" ht="54.75" customHeight="1">
      <c r="A28" s="32" t="s">
        <v>29</v>
      </c>
      <c r="B28" s="23" t="s">
        <v>77</v>
      </c>
      <c r="C28" s="44">
        <f>C29</f>
        <v>1200</v>
      </c>
      <c r="D28" s="44">
        <f>D29</f>
        <v>1200</v>
      </c>
      <c r="E28" s="44">
        <f>E29</f>
        <v>1200</v>
      </c>
    </row>
    <row r="29" spans="1:5" s="22" customFormat="1" ht="84.75" customHeight="1">
      <c r="A29" s="32" t="s">
        <v>30</v>
      </c>
      <c r="B29" s="23" t="s">
        <v>76</v>
      </c>
      <c r="C29" s="44">
        <v>1200</v>
      </c>
      <c r="D29" s="44">
        <v>1200</v>
      </c>
      <c r="E29" s="44">
        <v>1200</v>
      </c>
    </row>
    <row r="30" spans="1:5" s="22" customFormat="1" ht="76.5" customHeight="1">
      <c r="A30" s="30" t="s">
        <v>12</v>
      </c>
      <c r="B30" s="24" t="s">
        <v>75</v>
      </c>
      <c r="C30" s="42">
        <f>C31</f>
        <v>39700</v>
      </c>
      <c r="D30" s="42">
        <f aca="true" t="shared" si="2" ref="D30:E32">D31</f>
        <v>39700</v>
      </c>
      <c r="E30" s="42">
        <f t="shared" si="2"/>
        <v>39700</v>
      </c>
    </row>
    <row r="31" spans="1:5" s="22" customFormat="1" ht="121.5" customHeight="1">
      <c r="A31" s="30" t="s">
        <v>13</v>
      </c>
      <c r="B31" s="24" t="s">
        <v>42</v>
      </c>
      <c r="C31" s="42">
        <f>C32</f>
        <v>39700</v>
      </c>
      <c r="D31" s="42">
        <f t="shared" si="2"/>
        <v>39700</v>
      </c>
      <c r="E31" s="42">
        <f t="shared" si="2"/>
        <v>39700</v>
      </c>
    </row>
    <row r="32" spans="1:5" s="22" customFormat="1" ht="120" customHeight="1">
      <c r="A32" s="33" t="s">
        <v>23</v>
      </c>
      <c r="B32" s="23" t="s">
        <v>74</v>
      </c>
      <c r="C32" s="42">
        <f>C33</f>
        <v>39700</v>
      </c>
      <c r="D32" s="42">
        <f t="shared" si="2"/>
        <v>39700</v>
      </c>
      <c r="E32" s="42">
        <f t="shared" si="2"/>
        <v>39700</v>
      </c>
    </row>
    <row r="33" spans="1:5" s="22" customFormat="1" ht="90.75" customHeight="1">
      <c r="A33" s="33" t="s">
        <v>24</v>
      </c>
      <c r="B33" s="23" t="s">
        <v>43</v>
      </c>
      <c r="C33" s="44">
        <v>39700</v>
      </c>
      <c r="D33" s="44">
        <v>39700</v>
      </c>
      <c r="E33" s="44">
        <v>39700</v>
      </c>
    </row>
    <row r="34" spans="1:5" s="22" customFormat="1" ht="31.5" customHeight="1">
      <c r="A34" s="30" t="s">
        <v>6</v>
      </c>
      <c r="B34" s="25" t="s">
        <v>7</v>
      </c>
      <c r="C34" s="42">
        <f>C35</f>
        <v>21211296.5</v>
      </c>
      <c r="D34" s="42">
        <f>D35</f>
        <v>3082593</v>
      </c>
      <c r="E34" s="42">
        <f>E35</f>
        <v>479337</v>
      </c>
    </row>
    <row r="35" spans="1:5" ht="59.25" customHeight="1">
      <c r="A35" s="28" t="s">
        <v>8</v>
      </c>
      <c r="B35" s="8" t="s">
        <v>44</v>
      </c>
      <c r="C35" s="40">
        <f>C36+C39+C44</f>
        <v>21211296.5</v>
      </c>
      <c r="D35" s="40">
        <f>SUM(D44+D36+D39)</f>
        <v>3082593</v>
      </c>
      <c r="E35" s="40">
        <f>SUM(E44+E36)</f>
        <v>479337</v>
      </c>
    </row>
    <row r="36" spans="1:5" ht="45" customHeight="1">
      <c r="A36" s="28" t="s">
        <v>52</v>
      </c>
      <c r="B36" s="8" t="s">
        <v>45</v>
      </c>
      <c r="C36" s="40">
        <f aca="true" t="shared" si="3" ref="C36:E37">SUM(C37)</f>
        <v>225109</v>
      </c>
      <c r="D36" s="40">
        <f t="shared" si="3"/>
        <v>225261</v>
      </c>
      <c r="E36" s="40">
        <f t="shared" si="3"/>
        <v>225561</v>
      </c>
    </row>
    <row r="37" spans="1:5" ht="68.25" customHeight="1">
      <c r="A37" s="28" t="s">
        <v>73</v>
      </c>
      <c r="B37" s="8" t="s">
        <v>72</v>
      </c>
      <c r="C37" s="40">
        <f t="shared" si="3"/>
        <v>225109</v>
      </c>
      <c r="D37" s="40">
        <f t="shared" si="3"/>
        <v>225261</v>
      </c>
      <c r="E37" s="40">
        <f t="shared" si="3"/>
        <v>225561</v>
      </c>
    </row>
    <row r="38" spans="1:5" ht="64.5" customHeight="1">
      <c r="A38" s="29" t="s">
        <v>71</v>
      </c>
      <c r="B38" s="9" t="s">
        <v>70</v>
      </c>
      <c r="C38" s="41">
        <v>225109</v>
      </c>
      <c r="D38" s="41">
        <v>225261</v>
      </c>
      <c r="E38" s="41">
        <v>225561</v>
      </c>
    </row>
    <row r="39" spans="1:5" s="19" customFormat="1" ht="62.25" customHeight="1">
      <c r="A39" s="16" t="s">
        <v>61</v>
      </c>
      <c r="B39" s="17" t="s">
        <v>62</v>
      </c>
      <c r="C39" s="18">
        <f>C40+C42</f>
        <v>20748446.5</v>
      </c>
      <c r="D39" s="18">
        <f>D40+D42</f>
        <v>2611894</v>
      </c>
      <c r="E39" s="18">
        <f>E40+E42</f>
        <v>0</v>
      </c>
    </row>
    <row r="40" spans="1:5" s="3" customFormat="1" ht="60" customHeight="1">
      <c r="A40" s="28" t="s">
        <v>59</v>
      </c>
      <c r="B40" s="8" t="s">
        <v>60</v>
      </c>
      <c r="C40" s="40">
        <f>C41</f>
        <v>0</v>
      </c>
      <c r="D40" s="40">
        <f>D41</f>
        <v>2611894</v>
      </c>
      <c r="E40" s="40">
        <f>E41</f>
        <v>0</v>
      </c>
    </row>
    <row r="41" spans="1:5" ht="56.25" customHeight="1">
      <c r="A41" s="29" t="s">
        <v>69</v>
      </c>
      <c r="B41" s="9" t="s">
        <v>68</v>
      </c>
      <c r="C41" s="41">
        <v>0</v>
      </c>
      <c r="D41" s="41">
        <v>2611894</v>
      </c>
      <c r="E41" s="41">
        <v>0</v>
      </c>
    </row>
    <row r="42" spans="1:5" s="3" customFormat="1" ht="27.75" customHeight="1">
      <c r="A42" s="28" t="s">
        <v>53</v>
      </c>
      <c r="B42" s="20" t="s">
        <v>54</v>
      </c>
      <c r="C42" s="18">
        <f>C43</f>
        <v>20748446.5</v>
      </c>
      <c r="D42" s="18">
        <f>D43</f>
        <v>0</v>
      </c>
      <c r="E42" s="18">
        <f>E43</f>
        <v>0</v>
      </c>
    </row>
    <row r="43" spans="1:5" ht="40.5" customHeight="1">
      <c r="A43" s="29" t="s">
        <v>65</v>
      </c>
      <c r="B43" s="21" t="s">
        <v>55</v>
      </c>
      <c r="C43" s="41">
        <v>20748446.5</v>
      </c>
      <c r="D43" s="41">
        <v>0</v>
      </c>
      <c r="E43" s="41">
        <v>0</v>
      </c>
    </row>
    <row r="44" spans="1:5" ht="45" customHeight="1">
      <c r="A44" s="28" t="s">
        <v>51</v>
      </c>
      <c r="B44" s="8" t="s">
        <v>46</v>
      </c>
      <c r="C44" s="40">
        <f>SUM(C45)</f>
        <v>237741</v>
      </c>
      <c r="D44" s="40">
        <f>SUM(D45)</f>
        <v>245438</v>
      </c>
      <c r="E44" s="40">
        <f>SUM(E45)</f>
        <v>253776</v>
      </c>
    </row>
    <row r="45" spans="1:5" ht="68.25" customHeight="1">
      <c r="A45" s="28" t="s">
        <v>50</v>
      </c>
      <c r="B45" s="8" t="s">
        <v>66</v>
      </c>
      <c r="C45" s="40">
        <f>C46</f>
        <v>237741</v>
      </c>
      <c r="D45" s="40">
        <f>D46</f>
        <v>245438</v>
      </c>
      <c r="E45" s="40">
        <f>E46</f>
        <v>253776</v>
      </c>
    </row>
    <row r="46" spans="1:5" ht="68.25" customHeight="1">
      <c r="A46" s="29" t="s">
        <v>49</v>
      </c>
      <c r="B46" s="9" t="s">
        <v>67</v>
      </c>
      <c r="C46" s="41">
        <v>237741</v>
      </c>
      <c r="D46" s="41">
        <v>245438</v>
      </c>
      <c r="E46" s="41">
        <v>253776</v>
      </c>
    </row>
    <row r="47" spans="1:5" ht="27" customHeight="1">
      <c r="A47" s="48" t="s">
        <v>9</v>
      </c>
      <c r="B47" s="48"/>
      <c r="C47" s="45">
        <f>C34+C12</f>
        <v>23399696.5</v>
      </c>
      <c r="D47" s="45">
        <f>D34+D12</f>
        <v>5309893</v>
      </c>
      <c r="E47" s="45">
        <f>E34+E12</f>
        <v>2746237</v>
      </c>
    </row>
    <row r="48" ht="16.5">
      <c r="B48" s="14"/>
    </row>
  </sheetData>
  <sheetProtection/>
  <mergeCells count="7">
    <mergeCell ref="D5:E5"/>
    <mergeCell ref="D6:E6"/>
    <mergeCell ref="A8:E8"/>
    <mergeCell ref="A47:B47"/>
    <mergeCell ref="D1:E1"/>
    <mergeCell ref="D2:E2"/>
    <mergeCell ref="D3:E3"/>
  </mergeCells>
  <printOptions/>
  <pageMargins left="0.75" right="0.75" top="1" bottom="1" header="0.5" footer="0.5"/>
  <pageSetup fitToHeight="4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 Алексей Алексеевич</dc:creator>
  <cp:keywords/>
  <dc:description/>
  <cp:lastModifiedBy>PK</cp:lastModifiedBy>
  <cp:lastPrinted>2022-02-17T14:11:25Z</cp:lastPrinted>
  <dcterms:created xsi:type="dcterms:W3CDTF">2000-09-29T06:30:00Z</dcterms:created>
  <dcterms:modified xsi:type="dcterms:W3CDTF">2022-02-17T14:11:46Z</dcterms:modified>
  <cp:category/>
  <cp:version/>
  <cp:contentType/>
  <cp:contentStatus/>
</cp:coreProperties>
</file>