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K\Desktop\"/>
    </mc:Choice>
  </mc:AlternateContent>
  <xr:revisionPtr revIDLastSave="0" documentId="8_{FB113653-92D3-4DB9-8E01-045A6E6BCBF5}" xr6:coauthVersionLast="47" xr6:coauthVersionMax="47" xr10:uidLastSave="{00000000-0000-0000-0000-000000000000}"/>
  <bookViews>
    <workbookView xWindow="390" yWindow="390" windowWidth="20070" windowHeight="10140" xr2:uid="{00000000-000D-0000-FFFF-FFFF00000000}"/>
  </bookViews>
  <sheets>
    <sheet name="Беловодка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L19" i="1" l="1"/>
  <c r="L29" i="1"/>
  <c r="L27" i="1"/>
  <c r="M27" i="1" s="1"/>
  <c r="L21" i="1"/>
  <c r="L17" i="1"/>
  <c r="L16" i="1" s="1"/>
  <c r="L13" i="1"/>
  <c r="L10" i="1"/>
  <c r="L9" i="1" s="1"/>
  <c r="J28" i="1"/>
  <c r="J26" i="1"/>
  <c r="J16" i="1"/>
  <c r="H30" i="1"/>
  <c r="H16" i="1"/>
  <c r="H26" i="1"/>
  <c r="D9" i="1"/>
  <c r="D30" i="1" s="1"/>
  <c r="D14" i="1"/>
  <c r="L23" i="1"/>
  <c r="M19" i="1"/>
  <c r="L15" i="1"/>
  <c r="L14" i="1" s="1"/>
  <c r="F28" i="1"/>
  <c r="F26" i="1"/>
  <c r="F24" i="1"/>
  <c r="F22" i="1"/>
  <c r="F20" i="1"/>
  <c r="F18" i="1"/>
  <c r="F16" i="1"/>
  <c r="F9" i="1"/>
  <c r="G9" i="1"/>
  <c r="M12" i="1"/>
  <c r="M11" i="1"/>
  <c r="K9" i="1"/>
  <c r="J20" i="1"/>
  <c r="J18" i="1"/>
  <c r="J9" i="1"/>
  <c r="I16" i="1"/>
  <c r="I9" i="1"/>
  <c r="H9" i="1"/>
  <c r="E9" i="1"/>
  <c r="J30" i="1" l="1"/>
  <c r="F30" i="1"/>
  <c r="K14" i="1"/>
  <c r="K16" i="1"/>
  <c r="K20" i="1"/>
  <c r="K22" i="1"/>
  <c r="K26" i="1"/>
  <c r="K28" i="1"/>
  <c r="L25" i="1"/>
  <c r="M18" i="1"/>
  <c r="I18" i="1"/>
  <c r="G18" i="1"/>
  <c r="D18" i="1"/>
  <c r="E18" i="1"/>
  <c r="H18" i="1"/>
  <c r="K30" i="1" l="1"/>
  <c r="L18" i="1"/>
  <c r="M9" i="1"/>
  <c r="M22" i="1"/>
  <c r="M26" i="1" l="1"/>
  <c r="I26" i="1"/>
  <c r="I20" i="1"/>
  <c r="I14" i="1"/>
  <c r="L24" i="1"/>
  <c r="L22" i="1"/>
  <c r="L20" i="1"/>
  <c r="M16" i="1"/>
  <c r="H14" i="1"/>
  <c r="H28" i="1"/>
  <c r="H24" i="1"/>
  <c r="H22" i="1"/>
  <c r="H20" i="1"/>
  <c r="G24" i="1"/>
  <c r="E24" i="1"/>
  <c r="D24" i="1"/>
  <c r="G16" i="1"/>
  <c r="E16" i="1"/>
  <c r="E30" i="1" s="1"/>
  <c r="G22" i="1"/>
  <c r="G26" i="1"/>
  <c r="G28" i="1"/>
  <c r="E28" i="1"/>
  <c r="E22" i="1"/>
  <c r="E26" i="1"/>
  <c r="D26" i="1"/>
  <c r="G20" i="1"/>
  <c r="G30" i="1" s="1"/>
  <c r="E20" i="1"/>
  <c r="I30" i="1" l="1"/>
  <c r="L26" i="1"/>
  <c r="M20" i="1"/>
  <c r="M25" i="1"/>
  <c r="M24" i="1" s="1"/>
  <c r="M14" i="1"/>
  <c r="D16" i="1"/>
  <c r="D20" i="1"/>
  <c r="D22" i="1"/>
  <c r="D28" i="1"/>
  <c r="L28" i="1"/>
  <c r="L30" i="1" l="1"/>
  <c r="M28" i="1"/>
  <c r="M30" i="1" s="1"/>
</calcChain>
</file>

<file path=xl/sharedStrings.xml><?xml version="1.0" encoding="utf-8"?>
<sst xmlns="http://schemas.openxmlformats.org/spreadsheetml/2006/main" count="69" uniqueCount="47">
  <si>
    <t>Наименование</t>
  </si>
  <si>
    <t>РЗ</t>
  </si>
  <si>
    <t>ПР</t>
  </si>
  <si>
    <t>рублей</t>
  </si>
  <si>
    <t>Общегосударственные вопросы</t>
  </si>
  <si>
    <t>01</t>
  </si>
  <si>
    <t>02</t>
  </si>
  <si>
    <t>04</t>
  </si>
  <si>
    <t>Обеспечение деятельности финансовых, налоговых и таможенных органов и органов финансового (финансово- бюджетного) надзора</t>
  </si>
  <si>
    <t>06</t>
  </si>
  <si>
    <t>Резервные фонды</t>
  </si>
  <si>
    <t>11</t>
  </si>
  <si>
    <t>Другие общегосударственные расходы</t>
  </si>
  <si>
    <t>13</t>
  </si>
  <si>
    <t>Национальная оборона</t>
  </si>
  <si>
    <t>Мобилизация и вневойсковая подготовка</t>
  </si>
  <si>
    <t>03</t>
  </si>
  <si>
    <t>Национальная безопасность и правоохранительная деятельность</t>
  </si>
  <si>
    <t>Обеспечение пожарной безопасности</t>
  </si>
  <si>
    <t>Жилищно- коммунальное хозяйство</t>
  </si>
  <si>
    <t>05</t>
  </si>
  <si>
    <t>Благоустройство</t>
  </si>
  <si>
    <t>Образование</t>
  </si>
  <si>
    <t>07</t>
  </si>
  <si>
    <t>Молодежная политика и оздоровление детей</t>
  </si>
  <si>
    <t>Массовый спорт</t>
  </si>
  <si>
    <t>Физическая культура и спорт</t>
  </si>
  <si>
    <t xml:space="preserve">Итого </t>
  </si>
  <si>
    <t>10</t>
  </si>
  <si>
    <t>Функционирование Правительства 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</si>
  <si>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Социальная политика </t>
  </si>
  <si>
    <t xml:space="preserve">Выплаты  муниципальных пенсий (доплат к государственным пенсиям)   </t>
  </si>
  <si>
    <t>08</t>
  </si>
  <si>
    <t>Культура, кинемотография, средства массовой информации</t>
  </si>
  <si>
    <t>Культура</t>
  </si>
  <si>
    <t>Национальная экономика</t>
  </si>
  <si>
    <t>Водное хозяйство</t>
  </si>
  <si>
    <t xml:space="preserve">Бюджетные ассигнования, утвержденные решением о бюджете (первоначальные) </t>
  </si>
  <si>
    <t>Итого изменений</t>
  </si>
  <si>
    <t>Сведения о внесении в течении 2023 года изменениях, внесенных в решения Симонтовского сельского Совета народных депутатов "О бюджете муниципального образования Симонтовское сельское поселение, Мглинского муниципального района Брянской области" на 2023 год и на плановый период 2024 и 2025 годов" в части расходов на 2023 год</t>
  </si>
  <si>
    <t>Решение от                                                                     15.03.2023г.                         № 1/128</t>
  </si>
  <si>
    <t>Решение от                                                                     31.03.2023г.                         № 1/131</t>
  </si>
  <si>
    <t>Решение от 19.04.2023г                     № 1/133</t>
  </si>
  <si>
    <t>Решение от 09.08.2023г.  № 1/137</t>
  </si>
  <si>
    <t>Решение от                           22.08.2023г                                   № 1/138</t>
  </si>
  <si>
    <t>Уточненный план на 2023 год</t>
  </si>
  <si>
    <t>Решение от 29.12.2023г. № 1/148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</si>
</sst>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/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2" fontId="2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38"/>
  <sheetViews>
    <sheetView tabSelected="1" view="pageBreakPreview" zoomScale="60" zoomScaleNormal="100" workbookViewId="0">
      <selection activeCell="K27" sqref="K27"/>
    </sheetView>
  </sheetViews>
  <sheetFormatPr defaultRowHeight="15" x14ac:dyDescent="0.25"/>
  <cols>
    <col min="1" max="1" width="38.42578125" customWidth="1"/>
    <col min="2" max="2" width="4.7109375" customWidth="1"/>
    <col min="3" max="3" width="4.28515625" customWidth="1"/>
    <col min="4" max="5" width="14.5703125" customWidth="1"/>
    <col min="6" max="6" width="14" customWidth="1"/>
    <col min="7" max="7" width="11.42578125" customWidth="1"/>
    <col min="8" max="8" width="12.28515625" customWidth="1"/>
    <col min="9" max="9" width="10.28515625" customWidth="1"/>
    <col min="10" max="10" width="13.140625" customWidth="1"/>
    <col min="11" max="11" width="11" customWidth="1"/>
    <col min="12" max="12" width="13.85546875" customWidth="1"/>
    <col min="13" max="13" width="14" customWidth="1"/>
  </cols>
  <sheetData>
    <row r="3" spans="1:13" ht="55.5" customHeight="1" x14ac:dyDescent="0.25">
      <c r="A3" s="28" t="s">
        <v>39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6" spans="1:13" x14ac:dyDescent="0.25">
      <c r="M6" s="2" t="s">
        <v>3</v>
      </c>
    </row>
    <row r="7" spans="1:13" ht="179.25" customHeight="1" x14ac:dyDescent="0.25">
      <c r="A7" s="1" t="s">
        <v>0</v>
      </c>
      <c r="B7" s="1" t="s">
        <v>1</v>
      </c>
      <c r="C7" s="1" t="s">
        <v>2</v>
      </c>
      <c r="D7" s="1" t="s">
        <v>37</v>
      </c>
      <c r="E7" s="25" t="s">
        <v>40</v>
      </c>
      <c r="F7" s="25" t="s">
        <v>41</v>
      </c>
      <c r="G7" s="25" t="s">
        <v>42</v>
      </c>
      <c r="H7" s="25" t="s">
        <v>43</v>
      </c>
      <c r="I7" s="25" t="s">
        <v>44</v>
      </c>
      <c r="J7" s="25" t="s">
        <v>46</v>
      </c>
      <c r="K7" s="24"/>
      <c r="L7" s="18" t="s">
        <v>38</v>
      </c>
      <c r="M7" s="1" t="s">
        <v>45</v>
      </c>
    </row>
    <row r="8" spans="1:13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5</v>
      </c>
      <c r="G8" s="7">
        <v>6</v>
      </c>
      <c r="H8" s="7">
        <v>7</v>
      </c>
      <c r="I8" s="7">
        <v>8</v>
      </c>
      <c r="J8" s="7"/>
      <c r="K8" s="7"/>
      <c r="L8" s="7">
        <v>9</v>
      </c>
      <c r="M8" s="7">
        <v>10</v>
      </c>
    </row>
    <row r="9" spans="1:13" x14ac:dyDescent="0.25">
      <c r="A9" s="12" t="s">
        <v>4</v>
      </c>
      <c r="B9" s="8" t="s">
        <v>5</v>
      </c>
      <c r="C9" s="8"/>
      <c r="D9" s="9">
        <f>D10+D11+D12+D13</f>
        <v>1812303</v>
      </c>
      <c r="E9" s="9">
        <f>E10+E11+E12+E13</f>
        <v>126188.12</v>
      </c>
      <c r="F9" s="9">
        <f>F10+F11+F12+F13</f>
        <v>23500</v>
      </c>
      <c r="G9" s="9">
        <f>G10</f>
        <v>40543</v>
      </c>
      <c r="H9" s="9">
        <f>H10</f>
        <v>44450</v>
      </c>
      <c r="I9" s="9">
        <f>I10</f>
        <v>0</v>
      </c>
      <c r="J9" s="9">
        <f>J10</f>
        <v>44450</v>
      </c>
      <c r="K9" s="9">
        <f>K10</f>
        <v>0</v>
      </c>
      <c r="L9" s="9">
        <f>L10+L13</f>
        <v>285131.12</v>
      </c>
      <c r="M9" s="9">
        <f>M10+M11+M12+M13</f>
        <v>2694447.53</v>
      </c>
    </row>
    <row r="10" spans="1:13" ht="60" customHeight="1" x14ac:dyDescent="0.25">
      <c r="A10" s="13" t="s">
        <v>29</v>
      </c>
      <c r="B10" s="4" t="s">
        <v>5</v>
      </c>
      <c r="C10" s="4" t="s">
        <v>7</v>
      </c>
      <c r="D10" s="10">
        <v>1794208</v>
      </c>
      <c r="E10" s="10">
        <v>126188.12</v>
      </c>
      <c r="F10" s="10">
        <v>23500</v>
      </c>
      <c r="G10" s="10">
        <v>40543</v>
      </c>
      <c r="H10" s="10">
        <v>44450</v>
      </c>
      <c r="I10" s="10">
        <v>0</v>
      </c>
      <c r="J10" s="10">
        <v>44450</v>
      </c>
      <c r="K10" s="10">
        <v>0</v>
      </c>
      <c r="L10" s="19">
        <f>E10+F10+G10+H10+I10+J10</f>
        <v>279131.12</v>
      </c>
      <c r="M10" s="10">
        <v>2672878.5299999998</v>
      </c>
    </row>
    <row r="11" spans="1:13" ht="60" x14ac:dyDescent="0.25">
      <c r="A11" s="13" t="s">
        <v>8</v>
      </c>
      <c r="B11" s="4" t="s">
        <v>5</v>
      </c>
      <c r="C11" s="4" t="s">
        <v>9</v>
      </c>
      <c r="D11" s="10">
        <v>4049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f>D11</f>
        <v>4049</v>
      </c>
    </row>
    <row r="12" spans="1:13" x14ac:dyDescent="0.25">
      <c r="A12" s="14" t="s">
        <v>10</v>
      </c>
      <c r="B12" s="4" t="s">
        <v>5</v>
      </c>
      <c r="C12" s="4" t="s">
        <v>11</v>
      </c>
      <c r="D12" s="10">
        <v>10000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9">
        <v>0</v>
      </c>
      <c r="M12" s="10">
        <f>D12</f>
        <v>10000</v>
      </c>
    </row>
    <row r="13" spans="1:13" x14ac:dyDescent="0.25">
      <c r="A13" s="14" t="s">
        <v>12</v>
      </c>
      <c r="B13" s="4" t="s">
        <v>5</v>
      </c>
      <c r="C13" s="4" t="s">
        <v>13</v>
      </c>
      <c r="D13" s="10">
        <v>4046</v>
      </c>
      <c r="E13" s="10">
        <v>0</v>
      </c>
      <c r="F13" s="10">
        <v>0</v>
      </c>
      <c r="G13" s="10">
        <v>6000</v>
      </c>
      <c r="H13" s="10">
        <v>0</v>
      </c>
      <c r="I13" s="10">
        <v>0</v>
      </c>
      <c r="J13" s="10">
        <v>0</v>
      </c>
      <c r="K13" s="10">
        <v>0</v>
      </c>
      <c r="L13" s="10">
        <f>E13+G13+H13+I13+J13+K13</f>
        <v>6000</v>
      </c>
      <c r="M13" s="10">
        <v>7520</v>
      </c>
    </row>
    <row r="14" spans="1:13" x14ac:dyDescent="0.25">
      <c r="A14" s="12" t="s">
        <v>14</v>
      </c>
      <c r="B14" s="8" t="s">
        <v>6</v>
      </c>
      <c r="C14" s="8"/>
      <c r="D14" s="9">
        <f>D15</f>
        <v>287372</v>
      </c>
      <c r="E14" s="9">
        <v>0</v>
      </c>
      <c r="F14" s="9">
        <v>0</v>
      </c>
      <c r="G14" s="9">
        <v>0</v>
      </c>
      <c r="H14" s="9">
        <f>H170</f>
        <v>0</v>
      </c>
      <c r="I14" s="9">
        <f>I15</f>
        <v>0</v>
      </c>
      <c r="J14" s="9">
        <v>0</v>
      </c>
      <c r="K14" s="9">
        <f>K15</f>
        <v>0</v>
      </c>
      <c r="L14" s="9">
        <f>L15</f>
        <v>0</v>
      </c>
      <c r="M14" s="9">
        <f>M15</f>
        <v>251539</v>
      </c>
    </row>
    <row r="15" spans="1:13" x14ac:dyDescent="0.25">
      <c r="A15" s="14" t="s">
        <v>15</v>
      </c>
      <c r="B15" s="4" t="s">
        <v>6</v>
      </c>
      <c r="C15" s="4" t="s">
        <v>16</v>
      </c>
      <c r="D15" s="10">
        <v>287372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9">
        <f>F15+E15+G15+H15+I15+J15+K15</f>
        <v>0</v>
      </c>
      <c r="M15" s="10">
        <v>251539</v>
      </c>
    </row>
    <row r="16" spans="1:13" ht="28.5" x14ac:dyDescent="0.25">
      <c r="A16" s="15" t="s">
        <v>17</v>
      </c>
      <c r="B16" s="8" t="s">
        <v>16</v>
      </c>
      <c r="C16" s="8"/>
      <c r="D16" s="9">
        <f t="shared" ref="D16:M16" si="0">D17</f>
        <v>2296</v>
      </c>
      <c r="E16" s="9">
        <f t="shared" si="0"/>
        <v>0</v>
      </c>
      <c r="F16" s="9">
        <f t="shared" si="0"/>
        <v>0</v>
      </c>
      <c r="G16" s="9">
        <f t="shared" si="0"/>
        <v>7200</v>
      </c>
      <c r="H16" s="9">
        <f t="shared" si="0"/>
        <v>600</v>
      </c>
      <c r="I16" s="9">
        <f t="shared" si="0"/>
        <v>0</v>
      </c>
      <c r="J16" s="9">
        <f t="shared" si="0"/>
        <v>600</v>
      </c>
      <c r="K16" s="9">
        <f t="shared" si="0"/>
        <v>0</v>
      </c>
      <c r="L16" s="9">
        <f>L17</f>
        <v>8400</v>
      </c>
      <c r="M16" s="9">
        <f t="shared" si="0"/>
        <v>7200</v>
      </c>
    </row>
    <row r="17" spans="1:13" x14ac:dyDescent="0.25">
      <c r="A17" s="14" t="s">
        <v>18</v>
      </c>
      <c r="B17" s="4" t="s">
        <v>16</v>
      </c>
      <c r="C17" s="4" t="s">
        <v>28</v>
      </c>
      <c r="D17" s="10">
        <v>2296</v>
      </c>
      <c r="E17" s="10">
        <v>0</v>
      </c>
      <c r="F17" s="10">
        <v>0</v>
      </c>
      <c r="G17" s="10">
        <v>7200</v>
      </c>
      <c r="H17" s="10">
        <v>600</v>
      </c>
      <c r="I17" s="10">
        <v>0</v>
      </c>
      <c r="J17" s="10">
        <v>600</v>
      </c>
      <c r="K17" s="10">
        <v>0</v>
      </c>
      <c r="L17" s="10">
        <f>E17+F17+G17+H17+I17+J17</f>
        <v>8400</v>
      </c>
      <c r="M17" s="10">
        <v>7200</v>
      </c>
    </row>
    <row r="18" spans="1:13" x14ac:dyDescent="0.25">
      <c r="A18" s="12" t="s">
        <v>35</v>
      </c>
      <c r="B18" s="8" t="s">
        <v>7</v>
      </c>
      <c r="C18" s="4"/>
      <c r="D18" s="9">
        <f t="shared" ref="D18:J18" si="1">D19</f>
        <v>268315</v>
      </c>
      <c r="E18" s="9">
        <f t="shared" si="1"/>
        <v>0</v>
      </c>
      <c r="F18" s="9">
        <f t="shared" si="1"/>
        <v>17813170.030000001</v>
      </c>
      <c r="G18" s="9">
        <f t="shared" si="1"/>
        <v>-87743</v>
      </c>
      <c r="H18" s="9">
        <f t="shared" si="1"/>
        <v>0</v>
      </c>
      <c r="I18" s="9">
        <f t="shared" si="1"/>
        <v>0</v>
      </c>
      <c r="J18" s="9">
        <f t="shared" si="1"/>
        <v>0</v>
      </c>
      <c r="K18" s="9">
        <v>0</v>
      </c>
      <c r="L18" s="9">
        <f>L19</f>
        <v>17725427.030000001</v>
      </c>
      <c r="M18" s="9">
        <f>M19</f>
        <v>17993742.030000001</v>
      </c>
    </row>
    <row r="19" spans="1:13" x14ac:dyDescent="0.25">
      <c r="A19" s="14" t="s">
        <v>36</v>
      </c>
      <c r="B19" s="4" t="s">
        <v>7</v>
      </c>
      <c r="C19" s="4" t="s">
        <v>9</v>
      </c>
      <c r="D19" s="10">
        <v>268315</v>
      </c>
      <c r="E19" s="10">
        <v>0</v>
      </c>
      <c r="F19" s="10">
        <v>17813170.030000001</v>
      </c>
      <c r="G19" s="10">
        <v>-87743</v>
      </c>
      <c r="H19" s="10">
        <v>0</v>
      </c>
      <c r="I19" s="10">
        <v>0</v>
      </c>
      <c r="J19" s="10">
        <v>0</v>
      </c>
      <c r="K19" s="10">
        <v>0</v>
      </c>
      <c r="L19" s="10">
        <f>E19+G19+H19+I19+J19+K19+F19</f>
        <v>17725427.030000001</v>
      </c>
      <c r="M19" s="10">
        <f>D19+L19</f>
        <v>17993742.030000001</v>
      </c>
    </row>
    <row r="20" spans="1:13" x14ac:dyDescent="0.25">
      <c r="A20" s="12" t="s">
        <v>19</v>
      </c>
      <c r="B20" s="8" t="s">
        <v>20</v>
      </c>
      <c r="C20" s="8"/>
      <c r="D20" s="9">
        <f t="shared" ref="D20:M20" si="2">D21</f>
        <v>48587.69</v>
      </c>
      <c r="E20" s="9">
        <f t="shared" si="2"/>
        <v>0</v>
      </c>
      <c r="F20" s="9">
        <f t="shared" si="2"/>
        <v>0</v>
      </c>
      <c r="G20" s="9">
        <f t="shared" si="2"/>
        <v>534000</v>
      </c>
      <c r="H20" s="9">
        <f t="shared" si="2"/>
        <v>30000</v>
      </c>
      <c r="I20" s="9">
        <f>I21</f>
        <v>0</v>
      </c>
      <c r="J20" s="9">
        <f>J21</f>
        <v>30000</v>
      </c>
      <c r="K20" s="9">
        <f>K21</f>
        <v>0</v>
      </c>
      <c r="L20" s="20">
        <f t="shared" si="2"/>
        <v>594000</v>
      </c>
      <c r="M20" s="9">
        <f t="shared" si="2"/>
        <v>313981.55</v>
      </c>
    </row>
    <row r="21" spans="1:13" x14ac:dyDescent="0.25">
      <c r="A21" s="14" t="s">
        <v>21</v>
      </c>
      <c r="B21" s="4" t="s">
        <v>20</v>
      </c>
      <c r="C21" s="4" t="s">
        <v>16</v>
      </c>
      <c r="D21" s="10">
        <v>48587.69</v>
      </c>
      <c r="E21" s="10">
        <v>0</v>
      </c>
      <c r="F21" s="10">
        <v>0</v>
      </c>
      <c r="G21" s="10">
        <v>534000</v>
      </c>
      <c r="H21" s="10">
        <v>30000</v>
      </c>
      <c r="I21" s="10">
        <v>0</v>
      </c>
      <c r="J21" s="10">
        <v>30000</v>
      </c>
      <c r="K21" s="10">
        <v>0</v>
      </c>
      <c r="L21" s="19">
        <f>E21+G21+H21+I21+J21+K21+F21</f>
        <v>594000</v>
      </c>
      <c r="M21" s="10">
        <v>313981.55</v>
      </c>
    </row>
    <row r="22" spans="1:13" x14ac:dyDescent="0.25">
      <c r="A22" s="12" t="s">
        <v>22</v>
      </c>
      <c r="B22" s="4" t="s">
        <v>23</v>
      </c>
      <c r="C22" s="4"/>
      <c r="D22" s="9">
        <f t="shared" ref="D22:L22" si="3">D23</f>
        <v>2518</v>
      </c>
      <c r="E22" s="9">
        <f t="shared" si="3"/>
        <v>0</v>
      </c>
      <c r="F22" s="9">
        <f t="shared" si="3"/>
        <v>0</v>
      </c>
      <c r="G22" s="9">
        <f t="shared" si="3"/>
        <v>0</v>
      </c>
      <c r="H22" s="9">
        <f t="shared" si="3"/>
        <v>0</v>
      </c>
      <c r="I22" s="9">
        <v>0</v>
      </c>
      <c r="J22" s="9">
        <v>0</v>
      </c>
      <c r="K22" s="9">
        <f>K23</f>
        <v>0</v>
      </c>
      <c r="L22" s="20">
        <f t="shared" si="3"/>
        <v>0</v>
      </c>
      <c r="M22" s="9">
        <f>M23</f>
        <v>2561</v>
      </c>
    </row>
    <row r="23" spans="1:13" x14ac:dyDescent="0.25">
      <c r="A23" s="14" t="s">
        <v>24</v>
      </c>
      <c r="B23" s="4" t="s">
        <v>23</v>
      </c>
      <c r="C23" s="4" t="s">
        <v>23</v>
      </c>
      <c r="D23" s="10">
        <v>2518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9">
        <f>E23+F23+G23</f>
        <v>0</v>
      </c>
      <c r="M23" s="11">
        <v>2561</v>
      </c>
    </row>
    <row r="24" spans="1:13" ht="28.5" x14ac:dyDescent="0.25">
      <c r="A24" s="15" t="s">
        <v>33</v>
      </c>
      <c r="B24" s="8" t="s">
        <v>32</v>
      </c>
      <c r="C24" s="8"/>
      <c r="D24" s="9">
        <f t="shared" ref="D24:M24" si="4">D25</f>
        <v>0</v>
      </c>
      <c r="E24" s="9">
        <f t="shared" si="4"/>
        <v>0</v>
      </c>
      <c r="F24" s="9">
        <f t="shared" si="4"/>
        <v>0</v>
      </c>
      <c r="G24" s="9">
        <f t="shared" si="4"/>
        <v>0</v>
      </c>
      <c r="H24" s="9">
        <f t="shared" si="4"/>
        <v>0</v>
      </c>
      <c r="I24" s="9">
        <v>0</v>
      </c>
      <c r="J24" s="9">
        <v>0</v>
      </c>
      <c r="K24" s="9">
        <v>0</v>
      </c>
      <c r="L24" s="20">
        <f t="shared" si="4"/>
        <v>0</v>
      </c>
      <c r="M24" s="9">
        <f t="shared" si="4"/>
        <v>0</v>
      </c>
    </row>
    <row r="25" spans="1:13" x14ac:dyDescent="0.25">
      <c r="A25" s="13" t="s">
        <v>34</v>
      </c>
      <c r="B25" s="4" t="s">
        <v>32</v>
      </c>
      <c r="C25" s="4" t="s">
        <v>5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9">
        <f>E25+G25+H25+I25+J25+K25</f>
        <v>0</v>
      </c>
      <c r="M25" s="11">
        <f>D25+L25</f>
        <v>0</v>
      </c>
    </row>
    <row r="26" spans="1:13" ht="15.75" x14ac:dyDescent="0.25">
      <c r="A26" s="21" t="s">
        <v>30</v>
      </c>
      <c r="B26" s="4" t="s">
        <v>28</v>
      </c>
      <c r="C26" s="4"/>
      <c r="D26" s="9">
        <f t="shared" ref="D26:M26" si="5">D27</f>
        <v>481228.28</v>
      </c>
      <c r="E26" s="9">
        <f t="shared" si="5"/>
        <v>0</v>
      </c>
      <c r="F26" s="9">
        <f t="shared" si="5"/>
        <v>0</v>
      </c>
      <c r="G26" s="9">
        <f t="shared" si="5"/>
        <v>0</v>
      </c>
      <c r="H26" s="9">
        <f t="shared" si="5"/>
        <v>30000</v>
      </c>
      <c r="I26" s="9">
        <f t="shared" si="5"/>
        <v>0</v>
      </c>
      <c r="J26" s="9">
        <f t="shared" si="5"/>
        <v>176129.41</v>
      </c>
      <c r="K26" s="9">
        <f t="shared" si="5"/>
        <v>0</v>
      </c>
      <c r="L26" s="20">
        <f t="shared" si="5"/>
        <v>206129.41</v>
      </c>
      <c r="M26" s="23">
        <f t="shared" si="5"/>
        <v>687357.69000000006</v>
      </c>
    </row>
    <row r="27" spans="1:13" ht="30" x14ac:dyDescent="0.25">
      <c r="A27" s="22" t="s">
        <v>31</v>
      </c>
      <c r="B27" s="4" t="s">
        <v>28</v>
      </c>
      <c r="C27" s="4" t="s">
        <v>5</v>
      </c>
      <c r="D27" s="10">
        <v>481228.28</v>
      </c>
      <c r="E27" s="10">
        <v>0</v>
      </c>
      <c r="F27" s="10">
        <v>0</v>
      </c>
      <c r="G27" s="10">
        <v>0</v>
      </c>
      <c r="H27" s="10">
        <v>30000</v>
      </c>
      <c r="I27" s="10">
        <v>0</v>
      </c>
      <c r="J27" s="10">
        <v>176129.41</v>
      </c>
      <c r="K27" s="10">
        <v>0</v>
      </c>
      <c r="L27" s="19">
        <f>H27+J27</f>
        <v>206129.41</v>
      </c>
      <c r="M27" s="26">
        <f>D27+L27</f>
        <v>687357.69000000006</v>
      </c>
    </row>
    <row r="28" spans="1:13" x14ac:dyDescent="0.25">
      <c r="A28" s="16" t="s">
        <v>26</v>
      </c>
      <c r="B28" s="8" t="s">
        <v>11</v>
      </c>
      <c r="C28" s="8"/>
      <c r="D28" s="9">
        <f t="shared" ref="D28:M28" si="6">D29</f>
        <v>2575521.0299999998</v>
      </c>
      <c r="E28" s="9">
        <f t="shared" si="6"/>
        <v>0</v>
      </c>
      <c r="F28" s="9">
        <f t="shared" si="6"/>
        <v>0</v>
      </c>
      <c r="G28" s="9">
        <f t="shared" si="6"/>
        <v>0</v>
      </c>
      <c r="H28" s="9">
        <f t="shared" si="6"/>
        <v>-105050</v>
      </c>
      <c r="I28" s="9">
        <v>0</v>
      </c>
      <c r="J28" s="9">
        <f>J29</f>
        <v>-105050</v>
      </c>
      <c r="K28" s="9">
        <f>K29</f>
        <v>0</v>
      </c>
      <c r="L28" s="20">
        <f t="shared" si="6"/>
        <v>-210100</v>
      </c>
      <c r="M28" s="9">
        <f t="shared" si="6"/>
        <v>2469795.23</v>
      </c>
    </row>
    <row r="29" spans="1:13" x14ac:dyDescent="0.25">
      <c r="A29" s="17" t="s">
        <v>25</v>
      </c>
      <c r="B29" s="4" t="s">
        <v>11</v>
      </c>
      <c r="C29" s="4" t="s">
        <v>6</v>
      </c>
      <c r="D29" s="10">
        <v>2575521.0299999998</v>
      </c>
      <c r="E29" s="10">
        <v>0</v>
      </c>
      <c r="F29" s="10">
        <v>0</v>
      </c>
      <c r="G29" s="10">
        <v>0</v>
      </c>
      <c r="H29" s="10">
        <v>-105050</v>
      </c>
      <c r="I29" s="10">
        <v>0</v>
      </c>
      <c r="J29" s="10">
        <v>-105050</v>
      </c>
      <c r="K29" s="10">
        <v>0</v>
      </c>
      <c r="L29" s="19">
        <f>E29+F29+G29+H29+I29+J29</f>
        <v>-210100</v>
      </c>
      <c r="M29" s="11">
        <v>2469795.23</v>
      </c>
    </row>
    <row r="30" spans="1:13" x14ac:dyDescent="0.25">
      <c r="A30" s="6" t="s">
        <v>27</v>
      </c>
      <c r="B30" s="3"/>
      <c r="C30" s="3"/>
      <c r="D30" s="9">
        <f>D9+D14+D16+D20+D22+D26+D28+D18</f>
        <v>5478141</v>
      </c>
      <c r="E30" s="9">
        <f>E16+E18+E20+E9</f>
        <v>126188.12</v>
      </c>
      <c r="F30" s="9">
        <f>F16+F18+F20+F9</f>
        <v>17836670.030000001</v>
      </c>
      <c r="G30" s="9">
        <f>G20+G18+G9</f>
        <v>486800</v>
      </c>
      <c r="H30" s="9">
        <f>H24+H20+H18+H9+H28+H26+H16</f>
        <v>0</v>
      </c>
      <c r="I30" s="9">
        <f>I9+I14+I16+I20+I22+I26+I28+I18</f>
        <v>0</v>
      </c>
      <c r="J30" s="9">
        <f>J20+J18+J9+J26+J28+J16</f>
        <v>146129.41</v>
      </c>
      <c r="K30" s="9">
        <f>K9+K14+K16+K20+K22+K26+K28</f>
        <v>0</v>
      </c>
      <c r="L30" s="9">
        <f>L9+L14+L16+L20+L22+L26+L28+L18+L24</f>
        <v>18608987.560000002</v>
      </c>
      <c r="M30" s="27">
        <f>M28+M26+M24+M22+M20+M18+M16+M14+M9</f>
        <v>24420624.030000001</v>
      </c>
    </row>
    <row r="31" spans="1:13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</sheetData>
  <mergeCells count="1">
    <mergeCell ref="A3:M3"/>
  </mergeCells>
  <pageMargins left="0.25" right="0.25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Беловодка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PK</cp:lastModifiedBy>
  <cp:lastPrinted>2023-03-28T08:28:17Z</cp:lastPrinted>
  <dcterms:created xsi:type="dcterms:W3CDTF">2020-02-28T06:11:42Z</dcterms:created>
  <dcterms:modified xsi:type="dcterms:W3CDTF">2024-05-30T06:05:21Z</dcterms:modified>
</cp:coreProperties>
</file>