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520" windowHeight="11190"/>
  </bookViews>
  <sheets>
    <sheet name="за 2019 год" sheetId="5" r:id="rId1"/>
  </sheets>
  <calcPr calcId="145621"/>
</workbook>
</file>

<file path=xl/calcChain.xml><?xml version="1.0" encoding="utf-8"?>
<calcChain xmlns="http://schemas.openxmlformats.org/spreadsheetml/2006/main">
  <c r="Q9" i="5" l="1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1" i="5"/>
  <c r="Q42" i="5"/>
  <c r="Q43" i="5"/>
  <c r="Q44" i="5"/>
  <c r="Q45" i="5"/>
  <c r="Q46" i="5"/>
  <c r="Q47" i="5"/>
  <c r="Q48" i="5"/>
  <c r="Q49" i="5"/>
  <c r="Q50" i="5"/>
  <c r="Q8" i="5"/>
  <c r="O51" i="5"/>
  <c r="O48" i="5"/>
  <c r="O45" i="5"/>
  <c r="O40" i="5"/>
  <c r="O37" i="5"/>
  <c r="O31" i="5"/>
  <c r="O29" i="5"/>
  <c r="O26" i="5"/>
  <c r="O21" i="5"/>
  <c r="O18" i="5"/>
  <c r="O16" i="5"/>
  <c r="O7" i="5"/>
  <c r="G29" i="5"/>
  <c r="H29" i="5"/>
  <c r="I29" i="5"/>
  <c r="J29" i="5"/>
  <c r="K29" i="5"/>
  <c r="L29" i="5"/>
  <c r="M29" i="5"/>
  <c r="N29" i="5"/>
  <c r="P29" i="5"/>
  <c r="F29" i="5"/>
  <c r="Q7" i="5" l="1"/>
  <c r="G7" i="5"/>
  <c r="H7" i="5"/>
  <c r="I7" i="5"/>
  <c r="J7" i="5"/>
  <c r="K7" i="5"/>
  <c r="L7" i="5"/>
  <c r="M7" i="5"/>
  <c r="N7" i="5"/>
  <c r="P7" i="5"/>
  <c r="F7" i="5"/>
  <c r="K51" i="5" l="1"/>
  <c r="J51" i="5"/>
  <c r="I51" i="5"/>
  <c r="P48" i="5" l="1"/>
  <c r="N48" i="5"/>
  <c r="P45" i="5"/>
  <c r="N45" i="5"/>
  <c r="P40" i="5"/>
  <c r="N40" i="5"/>
  <c r="P37" i="5"/>
  <c r="N37" i="5"/>
  <c r="P31" i="5"/>
  <c r="N31" i="5"/>
  <c r="P26" i="5"/>
  <c r="N26" i="5"/>
  <c r="P21" i="5"/>
  <c r="N21" i="5"/>
  <c r="P18" i="5"/>
  <c r="N18" i="5"/>
  <c r="P16" i="5"/>
  <c r="N16" i="5"/>
  <c r="M48" i="5"/>
  <c r="L48" i="5"/>
  <c r="M45" i="5"/>
  <c r="L45" i="5"/>
  <c r="M40" i="5"/>
  <c r="L40" i="5"/>
  <c r="M37" i="5"/>
  <c r="L37" i="5"/>
  <c r="M31" i="5"/>
  <c r="L31" i="5"/>
  <c r="M26" i="5"/>
  <c r="L26" i="5"/>
  <c r="M21" i="5"/>
  <c r="L21" i="5"/>
  <c r="M18" i="5"/>
  <c r="L18" i="5"/>
  <c r="M16" i="5"/>
  <c r="L16" i="5"/>
  <c r="H31" i="5"/>
  <c r="L51" i="5" l="1"/>
  <c r="P51" i="5"/>
  <c r="N51" i="5"/>
  <c r="M51" i="5"/>
  <c r="H26" i="5" l="1"/>
  <c r="G26" i="5"/>
  <c r="F26" i="5"/>
  <c r="G48" i="5" l="1"/>
  <c r="F48" i="5"/>
  <c r="G45" i="5"/>
  <c r="F45" i="5"/>
  <c r="G40" i="5"/>
  <c r="Q40" i="5" s="1"/>
  <c r="F40" i="5"/>
  <c r="G37" i="5"/>
  <c r="F37" i="5"/>
  <c r="G31" i="5"/>
  <c r="F31" i="5"/>
  <c r="G21" i="5"/>
  <c r="F21" i="5"/>
  <c r="G18" i="5"/>
  <c r="F18" i="5"/>
  <c r="G16" i="5"/>
  <c r="F16" i="5"/>
  <c r="G51" i="5" l="1"/>
  <c r="F51" i="5"/>
  <c r="H21" i="5" l="1"/>
  <c r="H48" i="5" l="1"/>
  <c r="H18" i="5"/>
  <c r="H45" i="5" l="1"/>
  <c r="Q51" i="5" s="1"/>
  <c r="H40" i="5"/>
  <c r="H37" i="5"/>
  <c r="H16" i="5"/>
  <c r="H51" i="5" l="1"/>
</calcChain>
</file>

<file path=xl/sharedStrings.xml><?xml version="1.0" encoding="utf-8"?>
<sst xmlns="http://schemas.openxmlformats.org/spreadsheetml/2006/main" count="136" uniqueCount="81">
  <si>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</si>
  <si>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</si>
  <si>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</si>
  <si>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</si>
  <si>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</si>
  <si>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</si>
  <si>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</si>
  <si>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</si>
  <si>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</si>
  <si>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</si>
  <si>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</si>
  <si>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</si>
  <si>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</si>
  <si>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</si>
  <si>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</si>
  <si>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</si>
  <si>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</si>
  <si>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</si>
  <si>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</si>
  <si>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</si>
  <si>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</si>
  <si>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</si>
  <si>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</si>
  <si>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</si>
  <si>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</si>
  <si>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</si>
  <si>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</si>
  <si>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</si>
  <si>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</si>
  <si>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</si>
  <si>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</si>
  <si>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</si>
  <si>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</si>
  <si>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</si>
  <si>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</si>
  <si>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</si>
  <si>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</si>
  <si>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</si>
  <si>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</si>
  <si>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</si>
  <si>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</si>
  <si>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</si>
  <si>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</si>
  <si>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</si>
  <si>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</si>
  <si>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</si>
  <si>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</si>
  <si>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</si>
  <si>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</si>
  <si>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</si>
  <si>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</si>
  <si>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</si>
  <si>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</si>
  <si>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</si>
  <si>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</si>
  <si>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</si>
  <si>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</si>
  <si>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</si>
  <si>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</si>
  <si>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</si>
  <si>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</si>
  <si>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</si>
  <si>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</si>
  <si>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</si>
  <si>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</si>
  <si>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</si>
  <si>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</si>
  <si>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Охрана окружающей среды</t>
  </si>
  <si>
    <t>Судебная система</t>
  </si>
  <si>
    <t>Другие вопросы в области охраны окружающей среды</t>
  </si>
  <si>
    <t>Сведения о внесенных в течении 2019 года изменениях, внесенных в решение Мглинского районного Совета народных депутатов "О бюджете муниципального образования "Мглинский район" на 2019 год и на плановый период 2020 и 2021 годов", в части расходов на 2019 год</t>
  </si>
  <si>
    <t>Сумма на 2019 год (решение от 25.12.2018  № 5-403 (первоначальный)</t>
  </si>
  <si>
    <t>Обеспечение и проведение выборов и референдумов</t>
  </si>
  <si>
    <t>Решение от 13.03.2019        №5-419</t>
  </si>
  <si>
    <t>Решение от 25.06.2019        №5-439</t>
  </si>
  <si>
    <t>Решение от 20.08.2018        №5-447</t>
  </si>
  <si>
    <t>Решение от 20.09.2019        №5-448</t>
  </si>
  <si>
    <t>Решение от 14.11.2019        № 6-34</t>
  </si>
  <si>
    <t>Решение от 16.12.2019        № 6-44</t>
  </si>
  <si>
    <t>Решение от 25.12.2019        № 6-48</t>
  </si>
  <si>
    <t>Сумма на 2019 год (с учетом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</si>
</sst>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" fontId="1" fillId="0" borderId="1" xfId="0" applyNumberFormat="1" applyFont="1" applyBorder="1"/>
    <xf numFmtId="0" fontId="0" fillId="0" borderId="0" xfId="0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6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60"/>
  <sheetViews>
    <sheetView tabSelected="1" topLeftCell="A34" workbookViewId="0">
      <selection activeCell="S46" sqref="S46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0.42578125" customWidth="1"/>
    <col min="7" max="7" width="15.5703125" customWidth="1"/>
    <col min="8" max="8" width="14.140625" customWidth="1"/>
    <col min="9" max="11" width="9.140625" hidden="1" customWidth="1"/>
    <col min="12" max="12" width="12.140625" customWidth="1"/>
    <col min="13" max="13" width="12.5703125" customWidth="1"/>
    <col min="14" max="14" width="12.85546875" customWidth="1"/>
    <col min="15" max="15" width="14.5703125" customWidth="1"/>
    <col min="16" max="16" width="13.85546875" customWidth="1"/>
    <col min="17" max="17" width="18.85546875" customWidth="1"/>
    <col min="18" max="18" width="13.7109375" customWidth="1"/>
  </cols>
  <sheetData>
    <row r="2" spans="3:17" ht="11.25" customHeight="1" x14ac:dyDescent="0.3">
      <c r="C2" s="1"/>
      <c r="D2" s="21"/>
      <c r="E2" s="21"/>
      <c r="F2" s="21"/>
      <c r="G2" s="21"/>
      <c r="H2" s="21"/>
      <c r="I2" s="1"/>
      <c r="J2" s="1"/>
      <c r="K2" s="1"/>
    </row>
    <row r="3" spans="3:17" ht="66.75" customHeight="1" x14ac:dyDescent="0.25">
      <c r="C3" s="25" t="s">
        <v>70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3:17" ht="15.75" customHeight="1" x14ac:dyDescent="0.3">
      <c r="C4" s="1"/>
      <c r="D4" s="1"/>
      <c r="E4" s="1"/>
      <c r="F4" s="1"/>
      <c r="G4" s="1"/>
      <c r="H4" s="3"/>
      <c r="I4" s="1"/>
      <c r="J4" s="1"/>
      <c r="K4" s="1"/>
      <c r="Q4" s="19" t="s">
        <v>29</v>
      </c>
    </row>
    <row r="5" spans="3:17" ht="125.25" customHeight="1" x14ac:dyDescent="0.3">
      <c r="C5" s="22" t="s">
        <v>28</v>
      </c>
      <c r="D5" s="23" t="s">
        <v>31</v>
      </c>
      <c r="E5" s="23" t="s">
        <v>30</v>
      </c>
      <c r="F5" s="17" t="s">
        <v>71</v>
      </c>
      <c r="G5" s="7" t="s">
        <v>73</v>
      </c>
      <c r="H5" s="23" t="s">
        <v>74</v>
      </c>
      <c r="I5" s="1"/>
      <c r="J5" s="1"/>
      <c r="K5" s="1"/>
      <c r="L5" s="23" t="s">
        <v>75</v>
      </c>
      <c r="M5" s="23" t="s">
        <v>76</v>
      </c>
      <c r="N5" s="23" t="s">
        <v>77</v>
      </c>
      <c r="O5" s="23" t="s">
        <v>78</v>
      </c>
      <c r="P5" s="23" t="s">
        <v>79</v>
      </c>
      <c r="Q5" s="6" t="s">
        <v>80</v>
      </c>
    </row>
    <row r="6" spans="3:17" ht="4.5" hidden="1" customHeight="1" x14ac:dyDescent="0.3">
      <c r="C6" s="22"/>
      <c r="D6" s="24"/>
      <c r="E6" s="24"/>
      <c r="F6" s="8"/>
      <c r="G6" s="8"/>
      <c r="H6" s="24"/>
      <c r="I6" s="1"/>
      <c r="J6" s="1"/>
      <c r="K6" s="1"/>
      <c r="L6" s="24"/>
      <c r="M6" s="24"/>
      <c r="N6" s="24"/>
      <c r="O6" s="24"/>
      <c r="P6" s="24"/>
      <c r="Q6" s="9"/>
    </row>
    <row r="7" spans="3:17" ht="21" customHeight="1" x14ac:dyDescent="0.25">
      <c r="C7" s="4" t="s">
        <v>0</v>
      </c>
      <c r="D7" s="11" t="s">
        <v>32</v>
      </c>
      <c r="E7" s="11"/>
      <c r="F7" s="12">
        <f>F8+F9+F10+F12+F14+F15+F11+F13</f>
        <v>29710416</v>
      </c>
      <c r="G7" s="12">
        <f t="shared" ref="G7:P7" si="0">G8+G9+G10+G12+G14+G15+G11+G13</f>
        <v>200000</v>
      </c>
      <c r="H7" s="12">
        <f t="shared" si="0"/>
        <v>1217788</v>
      </c>
      <c r="I7" s="12">
        <f t="shared" si="0"/>
        <v>0</v>
      </c>
      <c r="J7" s="12">
        <f t="shared" si="0"/>
        <v>0</v>
      </c>
      <c r="K7" s="12">
        <f t="shared" si="0"/>
        <v>0</v>
      </c>
      <c r="L7" s="12">
        <f t="shared" si="0"/>
        <v>64055</v>
      </c>
      <c r="M7" s="12">
        <f t="shared" si="0"/>
        <v>0</v>
      </c>
      <c r="N7" s="12">
        <f t="shared" si="0"/>
        <v>1097764</v>
      </c>
      <c r="O7" s="12">
        <f t="shared" si="0"/>
        <v>87574</v>
      </c>
      <c r="P7" s="12">
        <f t="shared" si="0"/>
        <v>726164</v>
      </c>
      <c r="Q7" s="12">
        <f>Q8+Q9+Q10+Q12+Q14+Q15+Q11+Q13</f>
        <v>33103761</v>
      </c>
    </row>
    <row r="8" spans="3:17" ht="62.25" customHeight="1" x14ac:dyDescent="0.3">
      <c r="C8" s="5" t="s">
        <v>58</v>
      </c>
      <c r="D8" s="14" t="s">
        <v>32</v>
      </c>
      <c r="E8" s="14" t="s">
        <v>33</v>
      </c>
      <c r="F8" s="10">
        <v>1022883</v>
      </c>
      <c r="G8" s="10"/>
      <c r="H8" s="10">
        <v>96426</v>
      </c>
      <c r="I8" s="13"/>
      <c r="J8" s="13"/>
      <c r="K8" s="13"/>
      <c r="L8" s="10"/>
      <c r="M8" s="10"/>
      <c r="N8" s="10">
        <v>181965</v>
      </c>
      <c r="O8" s="10">
        <v>15399</v>
      </c>
      <c r="P8" s="10"/>
      <c r="Q8" s="18">
        <f>F8+G8+H8+L8+M8+N8+O8+P8</f>
        <v>1316673</v>
      </c>
    </row>
    <row r="9" spans="3:17" ht="84.75" customHeight="1" x14ac:dyDescent="0.3">
      <c r="C9" s="5" t="s">
        <v>59</v>
      </c>
      <c r="D9" s="14" t="s">
        <v>41</v>
      </c>
      <c r="E9" s="14" t="s">
        <v>34</v>
      </c>
      <c r="F9" s="10">
        <v>489944</v>
      </c>
      <c r="G9" s="10"/>
      <c r="H9" s="10"/>
      <c r="I9" s="13"/>
      <c r="J9" s="13"/>
      <c r="K9" s="13"/>
      <c r="L9" s="10"/>
      <c r="M9" s="10"/>
      <c r="N9" s="10">
        <v>-181965</v>
      </c>
      <c r="O9" s="10">
        <v>3377</v>
      </c>
      <c r="P9" s="10"/>
      <c r="Q9" s="18">
        <f t="shared" ref="Q9:Q50" si="1">F9+G9+H9+L9+M9+N9+O9+P9</f>
        <v>311356</v>
      </c>
    </row>
    <row r="10" spans="3:17" ht="99.75" customHeight="1" x14ac:dyDescent="0.3">
      <c r="C10" s="5" t="s">
        <v>60</v>
      </c>
      <c r="D10" s="14" t="s">
        <v>32</v>
      </c>
      <c r="E10" s="14" t="s">
        <v>35</v>
      </c>
      <c r="F10" s="10">
        <v>17679668</v>
      </c>
      <c r="G10" s="10"/>
      <c r="H10" s="10">
        <v>851262</v>
      </c>
      <c r="I10" s="13"/>
      <c r="J10" s="13"/>
      <c r="K10" s="13"/>
      <c r="L10" s="10">
        <v>108994.68</v>
      </c>
      <c r="M10" s="10"/>
      <c r="N10" s="10">
        <v>794196</v>
      </c>
      <c r="O10" s="10">
        <v>-243483</v>
      </c>
      <c r="P10" s="10">
        <v>379200</v>
      </c>
      <c r="Q10" s="18">
        <f t="shared" si="1"/>
        <v>19569837.68</v>
      </c>
    </row>
    <row r="11" spans="3:17" ht="19.5" customHeight="1" x14ac:dyDescent="0.3">
      <c r="C11" s="5" t="s">
        <v>68</v>
      </c>
      <c r="D11" s="14" t="s">
        <v>41</v>
      </c>
      <c r="E11" s="14" t="s">
        <v>36</v>
      </c>
      <c r="F11" s="10">
        <v>5980</v>
      </c>
      <c r="G11" s="10"/>
      <c r="H11" s="10"/>
      <c r="I11" s="13"/>
      <c r="J11" s="13"/>
      <c r="K11" s="13"/>
      <c r="L11" s="10"/>
      <c r="M11" s="10"/>
      <c r="N11" s="10"/>
      <c r="O11" s="10"/>
      <c r="P11" s="10"/>
      <c r="Q11" s="18">
        <f t="shared" si="1"/>
        <v>5980</v>
      </c>
    </row>
    <row r="12" spans="3:17" ht="69.75" customHeight="1" x14ac:dyDescent="0.3">
      <c r="C12" s="5" t="s">
        <v>8</v>
      </c>
      <c r="D12" s="14" t="s">
        <v>32</v>
      </c>
      <c r="E12" s="14" t="s">
        <v>37</v>
      </c>
      <c r="F12" s="10">
        <v>4686128</v>
      </c>
      <c r="G12" s="10"/>
      <c r="H12" s="10">
        <v>256115</v>
      </c>
      <c r="I12" s="13"/>
      <c r="J12" s="13"/>
      <c r="K12" s="13"/>
      <c r="L12" s="10">
        <v>-124603.68</v>
      </c>
      <c r="M12" s="10"/>
      <c r="N12" s="10">
        <v>229447</v>
      </c>
      <c r="O12" s="10">
        <v>8758</v>
      </c>
      <c r="P12" s="10">
        <v>137879</v>
      </c>
      <c r="Q12" s="18">
        <f t="shared" si="1"/>
        <v>5193723.32</v>
      </c>
    </row>
    <row r="13" spans="3:17" ht="38.25" customHeight="1" x14ac:dyDescent="0.3">
      <c r="C13" s="5" t="s">
        <v>72</v>
      </c>
      <c r="D13" s="14" t="s">
        <v>41</v>
      </c>
      <c r="E13" s="14" t="s">
        <v>38</v>
      </c>
      <c r="F13" s="10">
        <v>450000</v>
      </c>
      <c r="G13" s="10"/>
      <c r="H13" s="10"/>
      <c r="I13" s="13"/>
      <c r="J13" s="13"/>
      <c r="K13" s="13"/>
      <c r="L13" s="10"/>
      <c r="M13" s="10"/>
      <c r="N13" s="10"/>
      <c r="O13" s="10"/>
      <c r="P13" s="10"/>
      <c r="Q13" s="18">
        <f t="shared" si="1"/>
        <v>450000</v>
      </c>
    </row>
    <row r="14" spans="3:17" ht="21.75" customHeight="1" x14ac:dyDescent="0.3">
      <c r="C14" s="5" t="s">
        <v>9</v>
      </c>
      <c r="D14" s="14" t="s">
        <v>32</v>
      </c>
      <c r="E14" s="14" t="s">
        <v>39</v>
      </c>
      <c r="F14" s="10">
        <v>300000</v>
      </c>
      <c r="G14" s="20"/>
      <c r="H14" s="10">
        <v>-50000</v>
      </c>
      <c r="I14" s="13"/>
      <c r="J14" s="13"/>
      <c r="K14" s="13"/>
      <c r="L14" s="10">
        <v>-5000</v>
      </c>
      <c r="M14" s="10"/>
      <c r="N14" s="10">
        <v>-5000</v>
      </c>
      <c r="O14" s="10"/>
      <c r="P14" s="10"/>
      <c r="Q14" s="26">
        <f t="shared" si="1"/>
        <v>240000</v>
      </c>
    </row>
    <row r="15" spans="3:17" ht="18.75" x14ac:dyDescent="0.3">
      <c r="C15" s="5" t="s">
        <v>10</v>
      </c>
      <c r="D15" s="14" t="s">
        <v>32</v>
      </c>
      <c r="E15" s="14" t="s">
        <v>40</v>
      </c>
      <c r="F15" s="10">
        <v>5075813</v>
      </c>
      <c r="G15" s="10">
        <v>200000</v>
      </c>
      <c r="H15" s="10">
        <v>63985</v>
      </c>
      <c r="I15" s="13"/>
      <c r="J15" s="13"/>
      <c r="K15" s="13"/>
      <c r="L15" s="10">
        <v>84664</v>
      </c>
      <c r="M15" s="10"/>
      <c r="N15" s="10">
        <v>79121</v>
      </c>
      <c r="O15" s="10">
        <v>303523</v>
      </c>
      <c r="P15" s="10">
        <v>209085</v>
      </c>
      <c r="Q15" s="18">
        <f t="shared" si="1"/>
        <v>6016191</v>
      </c>
    </row>
    <row r="16" spans="3:17" ht="15.75" customHeight="1" x14ac:dyDescent="0.3">
      <c r="C16" s="4" t="s">
        <v>1</v>
      </c>
      <c r="D16" s="11" t="s">
        <v>42</v>
      </c>
      <c r="E16" s="11"/>
      <c r="F16" s="12">
        <f t="shared" ref="F16:H16" si="2">F17</f>
        <v>1744712</v>
      </c>
      <c r="G16" s="12">
        <f t="shared" si="2"/>
        <v>0</v>
      </c>
      <c r="H16" s="12">
        <f t="shared" si="2"/>
        <v>0</v>
      </c>
      <c r="I16" s="13"/>
      <c r="J16" s="13"/>
      <c r="K16" s="13"/>
      <c r="L16" s="12">
        <f t="shared" ref="L16:P16" si="3">L17</f>
        <v>0</v>
      </c>
      <c r="M16" s="12">
        <f t="shared" si="3"/>
        <v>0</v>
      </c>
      <c r="N16" s="12">
        <f t="shared" si="3"/>
        <v>0</v>
      </c>
      <c r="O16" s="12">
        <f t="shared" si="3"/>
        <v>0</v>
      </c>
      <c r="P16" s="12">
        <f t="shared" si="3"/>
        <v>0</v>
      </c>
      <c r="Q16" s="18">
        <f t="shared" si="1"/>
        <v>1744712</v>
      </c>
    </row>
    <row r="17" spans="3:17" ht="21" customHeight="1" x14ac:dyDescent="0.3">
      <c r="C17" s="5" t="s">
        <v>11</v>
      </c>
      <c r="D17" s="14" t="s">
        <v>42</v>
      </c>
      <c r="E17" s="14" t="s">
        <v>34</v>
      </c>
      <c r="F17" s="10">
        <v>1744712</v>
      </c>
      <c r="G17" s="10"/>
      <c r="H17" s="10"/>
      <c r="I17" s="13"/>
      <c r="J17" s="13"/>
      <c r="K17" s="13"/>
      <c r="L17" s="10"/>
      <c r="M17" s="10"/>
      <c r="N17" s="10"/>
      <c r="O17" s="10"/>
      <c r="P17" s="10"/>
      <c r="Q17" s="18">
        <f t="shared" si="1"/>
        <v>1744712</v>
      </c>
    </row>
    <row r="18" spans="3:17" ht="34.5" customHeight="1" x14ac:dyDescent="0.3">
      <c r="C18" s="4" t="s">
        <v>2</v>
      </c>
      <c r="D18" s="11" t="s">
        <v>43</v>
      </c>
      <c r="E18" s="11"/>
      <c r="F18" s="12">
        <f t="shared" ref="F18:G18" si="4">F19+F20</f>
        <v>3010345</v>
      </c>
      <c r="G18" s="12">
        <f t="shared" si="4"/>
        <v>0</v>
      </c>
      <c r="H18" s="12">
        <f>H19+H20</f>
        <v>0</v>
      </c>
      <c r="I18" s="13"/>
      <c r="J18" s="13"/>
      <c r="K18" s="13"/>
      <c r="L18" s="12">
        <f t="shared" ref="L18" si="5">L19+L20</f>
        <v>0</v>
      </c>
      <c r="M18" s="12">
        <f>M19+M20</f>
        <v>0</v>
      </c>
      <c r="N18" s="12">
        <f t="shared" ref="N18:P18" si="6">N19+N20</f>
        <v>0</v>
      </c>
      <c r="O18" s="12">
        <f t="shared" si="6"/>
        <v>8130</v>
      </c>
      <c r="P18" s="12">
        <f t="shared" si="6"/>
        <v>277920.87</v>
      </c>
      <c r="Q18" s="18">
        <f t="shared" si="1"/>
        <v>3296395.87</v>
      </c>
    </row>
    <row r="19" spans="3:17" ht="65.25" customHeight="1" x14ac:dyDescent="0.3">
      <c r="C19" s="5" t="s">
        <v>57</v>
      </c>
      <c r="D19" s="14" t="s">
        <v>43</v>
      </c>
      <c r="E19" s="14" t="s">
        <v>44</v>
      </c>
      <c r="F19" s="10">
        <v>2980345</v>
      </c>
      <c r="G19" s="10"/>
      <c r="H19" s="10"/>
      <c r="I19" s="13"/>
      <c r="J19" s="13"/>
      <c r="K19" s="13"/>
      <c r="L19" s="10"/>
      <c r="M19" s="10"/>
      <c r="N19" s="10"/>
      <c r="O19" s="10">
        <v>8130</v>
      </c>
      <c r="P19" s="10">
        <v>277920.87</v>
      </c>
      <c r="Q19" s="18">
        <f t="shared" si="1"/>
        <v>3266395.87</v>
      </c>
    </row>
    <row r="20" spans="3:17" ht="46.5" customHeight="1" x14ac:dyDescent="0.3">
      <c r="C20" s="5" t="s">
        <v>12</v>
      </c>
      <c r="D20" s="14" t="s">
        <v>43</v>
      </c>
      <c r="E20" s="14" t="s">
        <v>46</v>
      </c>
      <c r="F20" s="10">
        <v>30000</v>
      </c>
      <c r="G20" s="10"/>
      <c r="H20" s="10"/>
      <c r="I20" s="13"/>
      <c r="J20" s="13"/>
      <c r="K20" s="13"/>
      <c r="L20" s="10"/>
      <c r="M20" s="10"/>
      <c r="N20" s="10"/>
      <c r="O20" s="10"/>
      <c r="P20" s="10"/>
      <c r="Q20" s="18">
        <f t="shared" si="1"/>
        <v>30000</v>
      </c>
    </row>
    <row r="21" spans="3:17" ht="18.75" x14ac:dyDescent="0.3">
      <c r="C21" s="4" t="s">
        <v>3</v>
      </c>
      <c r="D21" s="11" t="s">
        <v>47</v>
      </c>
      <c r="E21" s="11"/>
      <c r="F21" s="12">
        <f t="shared" ref="F21:G21" si="7">F22+F23+F24+F25</f>
        <v>15401626.65</v>
      </c>
      <c r="G21" s="12">
        <f t="shared" si="7"/>
        <v>2098770.5099999998</v>
      </c>
      <c r="H21" s="12">
        <f>H22+H23+H24+H25</f>
        <v>0</v>
      </c>
      <c r="I21" s="13"/>
      <c r="J21" s="13"/>
      <c r="K21" s="13"/>
      <c r="L21" s="12">
        <f t="shared" ref="L21" si="8">L22+L23+L24+L25</f>
        <v>0</v>
      </c>
      <c r="M21" s="12">
        <f>M22+M23+M24+M25</f>
        <v>0</v>
      </c>
      <c r="N21" s="12">
        <f t="shared" ref="N21:P21" si="9">N22+N23+N24+N25</f>
        <v>0</v>
      </c>
      <c r="O21" s="12">
        <f t="shared" si="9"/>
        <v>1553000</v>
      </c>
      <c r="P21" s="12">
        <f t="shared" si="9"/>
        <v>0</v>
      </c>
      <c r="Q21" s="18">
        <f t="shared" si="1"/>
        <v>19053397.16</v>
      </c>
    </row>
    <row r="22" spans="3:17" ht="28.5" customHeight="1" x14ac:dyDescent="0.3">
      <c r="C22" s="5" t="s">
        <v>13</v>
      </c>
      <c r="D22" s="14" t="s">
        <v>47</v>
      </c>
      <c r="E22" s="14" t="s">
        <v>36</v>
      </c>
      <c r="F22" s="10">
        <v>139277.65</v>
      </c>
      <c r="G22" s="10"/>
      <c r="H22" s="10"/>
      <c r="I22" s="13"/>
      <c r="J22" s="13"/>
      <c r="K22" s="13"/>
      <c r="L22" s="10"/>
      <c r="M22" s="10"/>
      <c r="N22" s="10"/>
      <c r="O22" s="10"/>
      <c r="P22" s="10"/>
      <c r="Q22" s="18">
        <f t="shared" si="1"/>
        <v>139277.65</v>
      </c>
    </row>
    <row r="23" spans="3:17" ht="21.75" customHeight="1" x14ac:dyDescent="0.3">
      <c r="C23" s="5" t="s">
        <v>64</v>
      </c>
      <c r="D23" s="14" t="s">
        <v>35</v>
      </c>
      <c r="E23" s="14" t="s">
        <v>65</v>
      </c>
      <c r="F23" s="10">
        <v>1779500</v>
      </c>
      <c r="G23" s="10">
        <v>123712.5</v>
      </c>
      <c r="H23" s="10"/>
      <c r="I23" s="13"/>
      <c r="J23" s="13"/>
      <c r="K23" s="13"/>
      <c r="L23" s="10"/>
      <c r="M23" s="10"/>
      <c r="N23" s="10"/>
      <c r="O23" s="10"/>
      <c r="P23" s="10"/>
      <c r="Q23" s="18">
        <f t="shared" si="1"/>
        <v>1903212.5</v>
      </c>
    </row>
    <row r="24" spans="3:17" ht="18.75" x14ac:dyDescent="0.3">
      <c r="C24" s="5" t="s">
        <v>14</v>
      </c>
      <c r="D24" s="14" t="s">
        <v>47</v>
      </c>
      <c r="E24" s="14" t="s">
        <v>44</v>
      </c>
      <c r="F24" s="10">
        <v>13309820</v>
      </c>
      <c r="G24" s="10">
        <v>1875058.01</v>
      </c>
      <c r="H24" s="10"/>
      <c r="I24" s="13"/>
      <c r="J24" s="13"/>
      <c r="K24" s="13"/>
      <c r="L24" s="10"/>
      <c r="M24" s="10"/>
      <c r="N24" s="10"/>
      <c r="O24" s="10">
        <v>1553000</v>
      </c>
      <c r="P24" s="10"/>
      <c r="Q24" s="18">
        <f t="shared" si="1"/>
        <v>16737878.01</v>
      </c>
    </row>
    <row r="25" spans="3:17" ht="36" customHeight="1" x14ac:dyDescent="0.3">
      <c r="C25" s="5" t="s">
        <v>15</v>
      </c>
      <c r="D25" s="14" t="s">
        <v>47</v>
      </c>
      <c r="E25" s="14" t="s">
        <v>48</v>
      </c>
      <c r="F25" s="10">
        <v>173029</v>
      </c>
      <c r="G25" s="10">
        <v>100000</v>
      </c>
      <c r="H25" s="10"/>
      <c r="I25" s="13"/>
      <c r="J25" s="13"/>
      <c r="K25" s="13"/>
      <c r="L25" s="10"/>
      <c r="M25" s="10"/>
      <c r="N25" s="10"/>
      <c r="O25" s="10"/>
      <c r="P25" s="10"/>
      <c r="Q25" s="18">
        <f t="shared" si="1"/>
        <v>273029</v>
      </c>
    </row>
    <row r="26" spans="3:17" ht="18.75" x14ac:dyDescent="0.3">
      <c r="C26" s="4" t="s">
        <v>4</v>
      </c>
      <c r="D26" s="11" t="s">
        <v>36</v>
      </c>
      <c r="E26" s="11"/>
      <c r="F26" s="12">
        <f>F27+F28</f>
        <v>990860</v>
      </c>
      <c r="G26" s="12">
        <f t="shared" ref="G26:H26" si="10">G27+G28</f>
        <v>900000</v>
      </c>
      <c r="H26" s="12">
        <f t="shared" si="10"/>
        <v>0</v>
      </c>
      <c r="I26" s="13"/>
      <c r="J26" s="13"/>
      <c r="K26" s="13"/>
      <c r="L26" s="12">
        <f t="shared" ref="L26:M26" si="11">L27+L28</f>
        <v>15609</v>
      </c>
      <c r="M26" s="12">
        <f t="shared" si="11"/>
        <v>0</v>
      </c>
      <c r="N26" s="12">
        <f t="shared" ref="N26:P26" si="12">N27+N28</f>
        <v>1997058.34</v>
      </c>
      <c r="O26" s="12">
        <f t="shared" si="12"/>
        <v>-288288.93</v>
      </c>
      <c r="P26" s="12">
        <f t="shared" si="12"/>
        <v>0</v>
      </c>
      <c r="Q26" s="18">
        <f t="shared" si="1"/>
        <v>3615238.4099999997</v>
      </c>
    </row>
    <row r="27" spans="3:17" ht="18.75" x14ac:dyDescent="0.3">
      <c r="C27" s="5" t="s">
        <v>16</v>
      </c>
      <c r="D27" s="14" t="s">
        <v>36</v>
      </c>
      <c r="E27" s="14" t="s">
        <v>41</v>
      </c>
      <c r="F27" s="10">
        <v>17860</v>
      </c>
      <c r="G27" s="10"/>
      <c r="H27" s="10"/>
      <c r="I27" s="13"/>
      <c r="J27" s="13"/>
      <c r="K27" s="13"/>
      <c r="L27" s="10">
        <v>15609</v>
      </c>
      <c r="M27" s="10"/>
      <c r="N27" s="10"/>
      <c r="O27" s="10"/>
      <c r="P27" s="10"/>
      <c r="Q27" s="18">
        <f t="shared" si="1"/>
        <v>33469</v>
      </c>
    </row>
    <row r="28" spans="3:17" ht="18.75" x14ac:dyDescent="0.3">
      <c r="C28" s="5" t="s">
        <v>17</v>
      </c>
      <c r="D28" s="14" t="s">
        <v>36</v>
      </c>
      <c r="E28" s="14" t="s">
        <v>33</v>
      </c>
      <c r="F28" s="10">
        <v>973000</v>
      </c>
      <c r="G28" s="10">
        <v>900000</v>
      </c>
      <c r="H28" s="10"/>
      <c r="I28" s="13"/>
      <c r="J28" s="13"/>
      <c r="K28" s="13"/>
      <c r="L28" s="10"/>
      <c r="M28" s="10"/>
      <c r="N28" s="10">
        <v>1997058.34</v>
      </c>
      <c r="O28" s="10">
        <v>-288288.93</v>
      </c>
      <c r="P28" s="10"/>
      <c r="Q28" s="18">
        <f t="shared" si="1"/>
        <v>3581769.4099999997</v>
      </c>
    </row>
    <row r="29" spans="3:17" ht="18.75" x14ac:dyDescent="0.3">
      <c r="C29" s="4" t="s">
        <v>67</v>
      </c>
      <c r="D29" s="11" t="s">
        <v>37</v>
      </c>
      <c r="E29" s="11"/>
      <c r="F29" s="12">
        <f>F30</f>
        <v>10000</v>
      </c>
      <c r="G29" s="12">
        <f t="shared" ref="G29:P29" si="13">G30</f>
        <v>0</v>
      </c>
      <c r="H29" s="12">
        <f t="shared" si="13"/>
        <v>0</v>
      </c>
      <c r="I29" s="12">
        <f t="shared" si="13"/>
        <v>0</v>
      </c>
      <c r="J29" s="12">
        <f t="shared" si="13"/>
        <v>0</v>
      </c>
      <c r="K29" s="12">
        <f t="shared" si="13"/>
        <v>0</v>
      </c>
      <c r="L29" s="12">
        <f t="shared" si="13"/>
        <v>0</v>
      </c>
      <c r="M29" s="12">
        <f t="shared" si="13"/>
        <v>0</v>
      </c>
      <c r="N29" s="12">
        <f t="shared" si="13"/>
        <v>0</v>
      </c>
      <c r="O29" s="12">
        <f t="shared" si="13"/>
        <v>0</v>
      </c>
      <c r="P29" s="12">
        <f t="shared" si="13"/>
        <v>0</v>
      </c>
      <c r="Q29" s="18">
        <f t="shared" si="1"/>
        <v>10000</v>
      </c>
    </row>
    <row r="30" spans="3:17" ht="30.75" customHeight="1" x14ac:dyDescent="0.3">
      <c r="C30" s="5" t="s">
        <v>69</v>
      </c>
      <c r="D30" s="14" t="s">
        <v>37</v>
      </c>
      <c r="E30" s="14" t="s">
        <v>36</v>
      </c>
      <c r="F30" s="10">
        <v>10000</v>
      </c>
      <c r="G30" s="10"/>
      <c r="H30" s="10"/>
      <c r="I30" s="13"/>
      <c r="J30" s="13"/>
      <c r="K30" s="13"/>
      <c r="L30" s="10"/>
      <c r="M30" s="10"/>
      <c r="N30" s="10"/>
      <c r="O30" s="10"/>
      <c r="P30" s="10"/>
      <c r="Q30" s="18">
        <f t="shared" si="1"/>
        <v>10000</v>
      </c>
    </row>
    <row r="31" spans="3:17" ht="16.5" customHeight="1" x14ac:dyDescent="0.3">
      <c r="C31" s="4" t="s">
        <v>5</v>
      </c>
      <c r="D31" s="11" t="s">
        <v>38</v>
      </c>
      <c r="E31" s="11"/>
      <c r="F31" s="12">
        <f t="shared" ref="F31:G31" si="14">F32+F33+F34+F35+F36</f>
        <v>156789664</v>
      </c>
      <c r="G31" s="12">
        <f t="shared" si="14"/>
        <v>2435612.2599999998</v>
      </c>
      <c r="H31" s="12">
        <f>H32+H33+H34+H35+H36</f>
        <v>9208208.6799999997</v>
      </c>
      <c r="I31" s="13"/>
      <c r="J31" s="13"/>
      <c r="K31" s="13"/>
      <c r="L31" s="12">
        <f t="shared" ref="L31" si="15">L32+L33+L34+L35+L36</f>
        <v>186197</v>
      </c>
      <c r="M31" s="12">
        <f>M32+M33+M34+M35+M36</f>
        <v>0</v>
      </c>
      <c r="N31" s="12">
        <f t="shared" ref="N31:P31" si="16">N32+N33+N34+N35+N36</f>
        <v>-799166.73</v>
      </c>
      <c r="O31" s="12">
        <f t="shared" si="16"/>
        <v>10660762.02</v>
      </c>
      <c r="P31" s="12">
        <f t="shared" si="16"/>
        <v>1024669.13</v>
      </c>
      <c r="Q31" s="18">
        <f t="shared" si="1"/>
        <v>179505946.36000001</v>
      </c>
    </row>
    <row r="32" spans="3:17" ht="21" customHeight="1" x14ac:dyDescent="0.3">
      <c r="C32" s="5" t="s">
        <v>18</v>
      </c>
      <c r="D32" s="14" t="s">
        <v>38</v>
      </c>
      <c r="E32" s="14" t="s">
        <v>41</v>
      </c>
      <c r="F32" s="10">
        <v>23915300</v>
      </c>
      <c r="G32" s="10">
        <v>281368.98</v>
      </c>
      <c r="H32" s="10">
        <v>2100032.9500000002</v>
      </c>
      <c r="I32" s="13"/>
      <c r="J32" s="13"/>
      <c r="K32" s="13"/>
      <c r="L32" s="10"/>
      <c r="M32" s="10"/>
      <c r="N32" s="10"/>
      <c r="O32" s="10">
        <v>1016538.93</v>
      </c>
      <c r="P32" s="10">
        <v>250685</v>
      </c>
      <c r="Q32" s="18">
        <f t="shared" si="1"/>
        <v>27563925.859999999</v>
      </c>
    </row>
    <row r="33" spans="3:17" ht="19.5" customHeight="1" x14ac:dyDescent="0.3">
      <c r="C33" s="5" t="s">
        <v>19</v>
      </c>
      <c r="D33" s="14" t="s">
        <v>38</v>
      </c>
      <c r="E33" s="14" t="s">
        <v>33</v>
      </c>
      <c r="F33" s="10">
        <v>102792446</v>
      </c>
      <c r="G33" s="10">
        <v>2132731.04</v>
      </c>
      <c r="H33" s="10">
        <v>6957469.7300000004</v>
      </c>
      <c r="I33" s="13"/>
      <c r="J33" s="13"/>
      <c r="K33" s="13"/>
      <c r="L33" s="10"/>
      <c r="M33" s="10"/>
      <c r="N33" s="10">
        <v>-845784.73</v>
      </c>
      <c r="O33" s="10">
        <v>7217774.6900000004</v>
      </c>
      <c r="P33" s="10">
        <v>659196.13</v>
      </c>
      <c r="Q33" s="18">
        <f t="shared" si="1"/>
        <v>118913832.86</v>
      </c>
    </row>
    <row r="34" spans="3:17" ht="23.25" customHeight="1" x14ac:dyDescent="0.3">
      <c r="C34" s="5" t="s">
        <v>66</v>
      </c>
      <c r="D34" s="14" t="s">
        <v>38</v>
      </c>
      <c r="E34" s="14" t="s">
        <v>34</v>
      </c>
      <c r="F34" s="10">
        <v>7075801</v>
      </c>
      <c r="G34" s="10">
        <v>4740.84</v>
      </c>
      <c r="H34" s="10">
        <v>101266</v>
      </c>
      <c r="I34" s="13"/>
      <c r="J34" s="13"/>
      <c r="K34" s="13"/>
      <c r="L34" s="10"/>
      <c r="M34" s="10"/>
      <c r="N34" s="10"/>
      <c r="O34" s="10">
        <v>-77728</v>
      </c>
      <c r="P34" s="10">
        <v>80328</v>
      </c>
      <c r="Q34" s="18">
        <f t="shared" si="1"/>
        <v>7184407.8399999999</v>
      </c>
    </row>
    <row r="35" spans="3:17" ht="31.5" customHeight="1" x14ac:dyDescent="0.3">
      <c r="C35" s="5" t="s">
        <v>20</v>
      </c>
      <c r="D35" s="14" t="s">
        <v>49</v>
      </c>
      <c r="E35" s="14" t="s">
        <v>38</v>
      </c>
      <c r="F35" s="10">
        <v>708458</v>
      </c>
      <c r="G35" s="10"/>
      <c r="H35" s="10"/>
      <c r="I35" s="13"/>
      <c r="J35" s="13"/>
      <c r="K35" s="13"/>
      <c r="L35" s="10"/>
      <c r="M35" s="10"/>
      <c r="N35" s="10"/>
      <c r="O35" s="10">
        <v>-12780.6</v>
      </c>
      <c r="P35" s="10"/>
      <c r="Q35" s="18">
        <f t="shared" si="1"/>
        <v>695677.4</v>
      </c>
    </row>
    <row r="36" spans="3:17" ht="18.75" x14ac:dyDescent="0.3">
      <c r="C36" s="5" t="s">
        <v>21</v>
      </c>
      <c r="D36" s="14" t="s">
        <v>38</v>
      </c>
      <c r="E36" s="14" t="s">
        <v>44</v>
      </c>
      <c r="F36" s="10">
        <v>22297659</v>
      </c>
      <c r="G36" s="10">
        <v>16771.400000000001</v>
      </c>
      <c r="H36" s="10">
        <v>49440</v>
      </c>
      <c r="I36" s="13"/>
      <c r="J36" s="13"/>
      <c r="K36" s="13"/>
      <c r="L36" s="10">
        <v>186197</v>
      </c>
      <c r="M36" s="10"/>
      <c r="N36" s="10">
        <v>46618</v>
      </c>
      <c r="O36" s="10">
        <v>2516957</v>
      </c>
      <c r="P36" s="10">
        <v>34460</v>
      </c>
      <c r="Q36" s="18">
        <f t="shared" si="1"/>
        <v>25148102.399999999</v>
      </c>
    </row>
    <row r="37" spans="3:17" ht="18" customHeight="1" x14ac:dyDescent="0.3">
      <c r="C37" s="4" t="s">
        <v>55</v>
      </c>
      <c r="D37" s="11" t="s">
        <v>50</v>
      </c>
      <c r="E37" s="11"/>
      <c r="F37" s="12">
        <f t="shared" ref="F37:H37" si="17">F38+F39</f>
        <v>29472490</v>
      </c>
      <c r="G37" s="12">
        <f t="shared" si="17"/>
        <v>500000</v>
      </c>
      <c r="H37" s="12">
        <f t="shared" si="17"/>
        <v>2324212</v>
      </c>
      <c r="I37" s="13"/>
      <c r="J37" s="13"/>
      <c r="K37" s="13"/>
      <c r="L37" s="12">
        <f t="shared" ref="L37:M37" si="18">L38+L39</f>
        <v>100557</v>
      </c>
      <c r="M37" s="12">
        <f t="shared" si="18"/>
        <v>0</v>
      </c>
      <c r="N37" s="12">
        <f t="shared" ref="N37:P37" si="19">N38+N39</f>
        <v>46618</v>
      </c>
      <c r="O37" s="12">
        <f t="shared" si="19"/>
        <v>469094</v>
      </c>
      <c r="P37" s="12">
        <f t="shared" si="19"/>
        <v>78050</v>
      </c>
      <c r="Q37" s="18">
        <f t="shared" si="1"/>
        <v>32991021</v>
      </c>
    </row>
    <row r="38" spans="3:17" ht="18.75" x14ac:dyDescent="0.3">
      <c r="C38" s="5" t="s">
        <v>22</v>
      </c>
      <c r="D38" s="14" t="s">
        <v>50</v>
      </c>
      <c r="E38" s="14" t="s">
        <v>41</v>
      </c>
      <c r="F38" s="10">
        <v>23876511</v>
      </c>
      <c r="G38" s="10">
        <v>500000</v>
      </c>
      <c r="H38" s="10">
        <v>2288279</v>
      </c>
      <c r="I38" s="13"/>
      <c r="J38" s="13"/>
      <c r="K38" s="13"/>
      <c r="L38" s="10"/>
      <c r="M38" s="10"/>
      <c r="N38" s="10"/>
      <c r="O38" s="10">
        <v>838500</v>
      </c>
      <c r="P38" s="10">
        <v>43203</v>
      </c>
      <c r="Q38" s="18">
        <f t="shared" si="1"/>
        <v>27546493</v>
      </c>
    </row>
    <row r="39" spans="3:17" ht="27.75" customHeight="1" x14ac:dyDescent="0.3">
      <c r="C39" s="5" t="s">
        <v>23</v>
      </c>
      <c r="D39" s="14" t="s">
        <v>50</v>
      </c>
      <c r="E39" s="14" t="s">
        <v>35</v>
      </c>
      <c r="F39" s="10">
        <v>5595979</v>
      </c>
      <c r="G39" s="10"/>
      <c r="H39" s="10">
        <v>35933</v>
      </c>
      <c r="I39" s="13"/>
      <c r="J39" s="13"/>
      <c r="K39" s="13"/>
      <c r="L39" s="10">
        <v>100557</v>
      </c>
      <c r="M39" s="10"/>
      <c r="N39" s="10">
        <v>46618</v>
      </c>
      <c r="O39" s="10">
        <v>-369406</v>
      </c>
      <c r="P39" s="10">
        <v>34847</v>
      </c>
      <c r="Q39" s="18">
        <f t="shared" si="1"/>
        <v>5444528</v>
      </c>
    </row>
    <row r="40" spans="3:17" ht="18" customHeight="1" x14ac:dyDescent="0.3">
      <c r="C40" s="4" t="s">
        <v>6</v>
      </c>
      <c r="D40" s="11" t="s">
        <v>51</v>
      </c>
      <c r="E40" s="11"/>
      <c r="F40" s="12">
        <f t="shared" ref="F40:H40" si="20">F41+F42+F43+F44</f>
        <v>12055075.92</v>
      </c>
      <c r="G40" s="12">
        <f t="shared" si="20"/>
        <v>0</v>
      </c>
      <c r="H40" s="12">
        <f t="shared" si="20"/>
        <v>1327304</v>
      </c>
      <c r="I40" s="13"/>
      <c r="J40" s="13"/>
      <c r="K40" s="13"/>
      <c r="L40" s="12">
        <f t="shared" ref="L40:M40" si="21">L41+L42+L43+L44</f>
        <v>139400</v>
      </c>
      <c r="M40" s="12">
        <f t="shared" si="21"/>
        <v>0</v>
      </c>
      <c r="N40" s="12">
        <f t="shared" ref="N40:P40" si="22">N41+N42+N43+N44</f>
        <v>5000</v>
      </c>
      <c r="O40" s="12">
        <f t="shared" si="22"/>
        <v>-164430.54</v>
      </c>
      <c r="P40" s="12">
        <f t="shared" si="22"/>
        <v>3332</v>
      </c>
      <c r="Q40" s="18">
        <f t="shared" si="1"/>
        <v>13365681.380000001</v>
      </c>
    </row>
    <row r="41" spans="3:17" ht="18.75" x14ac:dyDescent="0.3">
      <c r="C41" s="5" t="s">
        <v>61</v>
      </c>
      <c r="D41" s="14" t="s">
        <v>51</v>
      </c>
      <c r="E41" s="14" t="s">
        <v>41</v>
      </c>
      <c r="F41" s="10">
        <v>2711712</v>
      </c>
      <c r="G41" s="10"/>
      <c r="H41" s="10"/>
      <c r="I41" s="13"/>
      <c r="J41" s="13"/>
      <c r="K41" s="13"/>
      <c r="L41" s="10"/>
      <c r="M41" s="10"/>
      <c r="N41" s="10"/>
      <c r="O41" s="10">
        <v>72210</v>
      </c>
      <c r="P41" s="10">
        <v>3332</v>
      </c>
      <c r="Q41" s="18">
        <f t="shared" si="1"/>
        <v>2787254</v>
      </c>
    </row>
    <row r="42" spans="3:17" ht="23.25" customHeight="1" x14ac:dyDescent="0.3">
      <c r="C42" s="5" t="s">
        <v>24</v>
      </c>
      <c r="D42" s="14" t="s">
        <v>51</v>
      </c>
      <c r="E42" s="14" t="s">
        <v>34</v>
      </c>
      <c r="F42" s="10">
        <v>543922</v>
      </c>
      <c r="G42" s="10"/>
      <c r="H42" s="10">
        <v>-510922</v>
      </c>
      <c r="I42" s="13"/>
      <c r="J42" s="13"/>
      <c r="K42" s="13"/>
      <c r="L42" s="10">
        <v>-15000</v>
      </c>
      <c r="M42" s="10"/>
      <c r="N42" s="10"/>
      <c r="O42" s="10">
        <v>5500</v>
      </c>
      <c r="P42" s="10"/>
      <c r="Q42" s="18">
        <f t="shared" si="1"/>
        <v>23500</v>
      </c>
    </row>
    <row r="43" spans="3:17" ht="18.75" customHeight="1" x14ac:dyDescent="0.3">
      <c r="C43" s="5" t="s">
        <v>25</v>
      </c>
      <c r="D43" s="14" t="s">
        <v>51</v>
      </c>
      <c r="E43" s="14" t="s">
        <v>35</v>
      </c>
      <c r="F43" s="10">
        <v>7821267.9199999999</v>
      </c>
      <c r="G43" s="10"/>
      <c r="H43" s="10">
        <v>1788226</v>
      </c>
      <c r="I43" s="13"/>
      <c r="J43" s="13"/>
      <c r="K43" s="13"/>
      <c r="L43" s="10">
        <v>149400</v>
      </c>
      <c r="M43" s="10"/>
      <c r="N43" s="10"/>
      <c r="O43" s="10">
        <v>-242140.54</v>
      </c>
      <c r="P43" s="10"/>
      <c r="Q43" s="18">
        <f t="shared" si="1"/>
        <v>9516753.3800000008</v>
      </c>
    </row>
    <row r="44" spans="3:17" ht="31.5" x14ac:dyDescent="0.3">
      <c r="C44" s="5" t="s">
        <v>62</v>
      </c>
      <c r="D44" s="14" t="s">
        <v>45</v>
      </c>
      <c r="E44" s="14" t="s">
        <v>37</v>
      </c>
      <c r="F44" s="10">
        <v>978174</v>
      </c>
      <c r="G44" s="10"/>
      <c r="H44" s="10">
        <v>50000</v>
      </c>
      <c r="I44" s="13"/>
      <c r="J44" s="13"/>
      <c r="K44" s="13"/>
      <c r="L44" s="10">
        <v>5000</v>
      </c>
      <c r="M44" s="10"/>
      <c r="N44" s="10">
        <v>5000</v>
      </c>
      <c r="O44" s="10"/>
      <c r="P44" s="10"/>
      <c r="Q44" s="26">
        <f t="shared" si="1"/>
        <v>1038174</v>
      </c>
    </row>
    <row r="45" spans="3:17" ht="16.5" customHeight="1" x14ac:dyDescent="0.3">
      <c r="C45" s="4" t="s">
        <v>7</v>
      </c>
      <c r="D45" s="11" t="s">
        <v>52</v>
      </c>
      <c r="E45" s="11"/>
      <c r="F45" s="12">
        <f t="shared" ref="F45:H45" si="23">F46+F47</f>
        <v>5423268</v>
      </c>
      <c r="G45" s="12">
        <f t="shared" si="23"/>
        <v>100000</v>
      </c>
      <c r="H45" s="12">
        <f t="shared" si="23"/>
        <v>2232500</v>
      </c>
      <c r="I45" s="13"/>
      <c r="J45" s="13"/>
      <c r="K45" s="13"/>
      <c r="L45" s="12">
        <f t="shared" ref="L45:M45" si="24">L46+L47</f>
        <v>150000</v>
      </c>
      <c r="M45" s="12">
        <f t="shared" si="24"/>
        <v>0</v>
      </c>
      <c r="N45" s="12">
        <f t="shared" ref="N45:P45" si="25">N46+N47</f>
        <v>0</v>
      </c>
      <c r="O45" s="12">
        <f t="shared" si="25"/>
        <v>1059700</v>
      </c>
      <c r="P45" s="12">
        <f t="shared" si="25"/>
        <v>119320</v>
      </c>
      <c r="Q45" s="18">
        <f t="shared" si="1"/>
        <v>9084788</v>
      </c>
    </row>
    <row r="46" spans="3:17" ht="17.25" customHeight="1" x14ac:dyDescent="0.3">
      <c r="C46" s="5" t="s">
        <v>26</v>
      </c>
      <c r="D46" s="14" t="s">
        <v>39</v>
      </c>
      <c r="E46" s="14" t="s">
        <v>41</v>
      </c>
      <c r="F46" s="10">
        <v>5193268</v>
      </c>
      <c r="G46" s="10">
        <v>100000</v>
      </c>
      <c r="H46" s="10">
        <v>2232500</v>
      </c>
      <c r="I46" s="13"/>
      <c r="J46" s="13"/>
      <c r="K46" s="13"/>
      <c r="L46" s="10">
        <v>150000</v>
      </c>
      <c r="M46" s="10"/>
      <c r="N46" s="10"/>
      <c r="O46" s="10">
        <v>1060900</v>
      </c>
      <c r="P46" s="10">
        <v>119320</v>
      </c>
      <c r="Q46" s="18">
        <f t="shared" si="1"/>
        <v>8855988</v>
      </c>
    </row>
    <row r="47" spans="3:17" ht="17.25" customHeight="1" x14ac:dyDescent="0.3">
      <c r="C47" s="5" t="s">
        <v>27</v>
      </c>
      <c r="D47" s="14" t="s">
        <v>52</v>
      </c>
      <c r="E47" s="14" t="s">
        <v>33</v>
      </c>
      <c r="F47" s="10">
        <v>230000</v>
      </c>
      <c r="G47" s="10"/>
      <c r="H47" s="10"/>
      <c r="I47" s="13"/>
      <c r="J47" s="13"/>
      <c r="K47" s="13"/>
      <c r="L47" s="10"/>
      <c r="M47" s="10"/>
      <c r="N47" s="10"/>
      <c r="O47" s="10">
        <v>-1200</v>
      </c>
      <c r="P47" s="10"/>
      <c r="Q47" s="18">
        <f t="shared" si="1"/>
        <v>228800</v>
      </c>
    </row>
    <row r="48" spans="3:17" ht="66" customHeight="1" x14ac:dyDescent="0.3">
      <c r="C48" s="4" t="s">
        <v>63</v>
      </c>
      <c r="D48" s="11" t="s">
        <v>46</v>
      </c>
      <c r="E48" s="11"/>
      <c r="F48" s="12">
        <f t="shared" ref="F48:G48" si="26">F49+F50</f>
        <v>683000</v>
      </c>
      <c r="G48" s="12">
        <f t="shared" si="26"/>
        <v>600000</v>
      </c>
      <c r="H48" s="12">
        <f>H49+H50</f>
        <v>0</v>
      </c>
      <c r="I48" s="13"/>
      <c r="J48" s="13"/>
      <c r="K48" s="13"/>
      <c r="L48" s="12">
        <f t="shared" ref="L48" si="27">L49+L50</f>
        <v>0</v>
      </c>
      <c r="M48" s="12">
        <f>M49+M50</f>
        <v>500000</v>
      </c>
      <c r="N48" s="12">
        <f t="shared" ref="N48:P48" si="28">N49+N50</f>
        <v>0</v>
      </c>
      <c r="O48" s="12">
        <f t="shared" si="28"/>
        <v>0</v>
      </c>
      <c r="P48" s="12">
        <f t="shared" si="28"/>
        <v>1500000</v>
      </c>
      <c r="Q48" s="18">
        <f t="shared" si="1"/>
        <v>3283000</v>
      </c>
    </row>
    <row r="49" spans="3:17" ht="64.5" customHeight="1" x14ac:dyDescent="0.3">
      <c r="C49" s="5" t="s">
        <v>53</v>
      </c>
      <c r="D49" s="14" t="s">
        <v>46</v>
      </c>
      <c r="E49" s="14" t="s">
        <v>41</v>
      </c>
      <c r="F49" s="10">
        <v>683000</v>
      </c>
      <c r="G49" s="10"/>
      <c r="H49" s="10"/>
      <c r="I49" s="13"/>
      <c r="J49" s="13"/>
      <c r="K49" s="13"/>
      <c r="L49" s="10"/>
      <c r="M49" s="10"/>
      <c r="N49" s="10"/>
      <c r="O49" s="10"/>
      <c r="P49" s="10"/>
      <c r="Q49" s="18">
        <f t="shared" si="1"/>
        <v>683000</v>
      </c>
    </row>
    <row r="50" spans="3:17" ht="27.75" customHeight="1" x14ac:dyDescent="0.3">
      <c r="C50" s="5" t="s">
        <v>54</v>
      </c>
      <c r="D50" s="14" t="s">
        <v>46</v>
      </c>
      <c r="E50" s="14" t="s">
        <v>33</v>
      </c>
      <c r="F50" s="10">
        <v>0</v>
      </c>
      <c r="G50" s="10">
        <v>600000</v>
      </c>
      <c r="H50" s="10"/>
      <c r="I50" s="13"/>
      <c r="J50" s="13"/>
      <c r="K50" s="13"/>
      <c r="L50" s="10"/>
      <c r="M50" s="10">
        <v>500000</v>
      </c>
      <c r="N50" s="10"/>
      <c r="O50" s="10"/>
      <c r="P50" s="10">
        <v>1500000</v>
      </c>
      <c r="Q50" s="18">
        <f t="shared" si="1"/>
        <v>2600000</v>
      </c>
    </row>
    <row r="51" spans="3:17" ht="17.25" customHeight="1" x14ac:dyDescent="0.25">
      <c r="C51" s="4" t="s">
        <v>56</v>
      </c>
      <c r="D51" s="15"/>
      <c r="E51" s="16"/>
      <c r="F51" s="12">
        <f t="shared" ref="F51:Q51" si="29">F7+F16+F18+F21+F26+F29+F31+F37+F40+F45+F48</f>
        <v>255291457.56999999</v>
      </c>
      <c r="G51" s="12">
        <f t="shared" si="29"/>
        <v>6834382.7699999996</v>
      </c>
      <c r="H51" s="12">
        <f t="shared" si="29"/>
        <v>16310012.68</v>
      </c>
      <c r="I51" s="12">
        <f t="shared" si="29"/>
        <v>0</v>
      </c>
      <c r="J51" s="12">
        <f t="shared" si="29"/>
        <v>0</v>
      </c>
      <c r="K51" s="12">
        <f t="shared" si="29"/>
        <v>0</v>
      </c>
      <c r="L51" s="12">
        <f t="shared" si="29"/>
        <v>655818</v>
      </c>
      <c r="M51" s="12">
        <f t="shared" si="29"/>
        <v>500000</v>
      </c>
      <c r="N51" s="12">
        <f t="shared" si="29"/>
        <v>2347273.61</v>
      </c>
      <c r="O51" s="12">
        <f t="shared" si="29"/>
        <v>13385540.550000001</v>
      </c>
      <c r="P51" s="12">
        <f t="shared" si="29"/>
        <v>3729456</v>
      </c>
      <c r="Q51" s="12">
        <f t="shared" si="29"/>
        <v>299053941.18000001</v>
      </c>
    </row>
    <row r="52" spans="3:17" ht="18.75" x14ac:dyDescent="0.3">
      <c r="C52" s="2"/>
      <c r="D52" s="1"/>
      <c r="E52" s="1"/>
      <c r="F52" s="1"/>
      <c r="G52" s="1"/>
      <c r="H52" s="1"/>
    </row>
    <row r="53" spans="3:17" ht="18.75" x14ac:dyDescent="0.3">
      <c r="C53" s="2"/>
      <c r="D53" s="1"/>
      <c r="E53" s="1"/>
      <c r="F53" s="1"/>
      <c r="G53" s="1"/>
      <c r="H53" s="1"/>
    </row>
    <row r="54" spans="3:17" ht="18.75" x14ac:dyDescent="0.3">
      <c r="C54" s="2"/>
      <c r="D54" s="1"/>
      <c r="E54" s="1"/>
      <c r="F54" s="1"/>
      <c r="G54" s="1"/>
      <c r="H54" s="1"/>
    </row>
    <row r="55" spans="3:17" ht="18.75" x14ac:dyDescent="0.3">
      <c r="C55" s="2"/>
      <c r="D55" s="1"/>
      <c r="E55" s="1"/>
      <c r="F55" s="1"/>
      <c r="G55" s="1"/>
      <c r="H55" s="1"/>
    </row>
    <row r="56" spans="3:17" ht="18.75" x14ac:dyDescent="0.3">
      <c r="C56" s="2"/>
      <c r="D56" s="1"/>
      <c r="E56" s="1"/>
      <c r="F56" s="1"/>
      <c r="G56" s="1"/>
      <c r="H56" s="1"/>
    </row>
    <row r="57" spans="3:17" ht="18.75" x14ac:dyDescent="0.3">
      <c r="C57" s="1"/>
      <c r="D57" s="1"/>
      <c r="E57" s="1"/>
      <c r="F57" s="1"/>
      <c r="G57" s="1"/>
      <c r="H57" s="1"/>
    </row>
    <row r="58" spans="3:17" ht="18.75" x14ac:dyDescent="0.3">
      <c r="C58" s="1"/>
      <c r="D58" s="1"/>
      <c r="E58" s="1"/>
      <c r="F58" s="1"/>
      <c r="G58" s="1"/>
      <c r="H58" s="1"/>
    </row>
    <row r="59" spans="3:17" ht="18.75" x14ac:dyDescent="0.3">
      <c r="C59" s="1"/>
      <c r="D59" s="1"/>
      <c r="E59" s="1"/>
      <c r="F59" s="1"/>
      <c r="G59" s="1"/>
      <c r="H59" s="1"/>
    </row>
    <row r="60" spans="3:17" ht="18.75" x14ac:dyDescent="0.3">
      <c r="C60" s="1"/>
      <c r="D60" s="1"/>
      <c r="E60" s="1"/>
      <c r="F60" s="1"/>
      <c r="G60" s="1"/>
      <c r="H60" s="1"/>
    </row>
  </sheetData>
  <mergeCells count="11">
    <mergeCell ref="D2:H2"/>
    <mergeCell ref="C5:C6"/>
    <mergeCell ref="D5:D6"/>
    <mergeCell ref="H5:H6"/>
    <mergeCell ref="E5:E6"/>
    <mergeCell ref="C3:Q3"/>
    <mergeCell ref="L5:L6"/>
    <mergeCell ref="M5:M6"/>
    <mergeCell ref="N5:N6"/>
    <mergeCell ref="P5:P6"/>
    <mergeCell ref="O5:O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2019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2019-02-26T13:02:37Z</cp:lastPrinted>
  <dcterms:created xsi:type="dcterms:W3CDTF">2015-02-09T15:35:03Z</dcterms:created>
  <dcterms:modified xsi:type="dcterms:W3CDTF">2020-03-30T09:24:32Z</dcterms:modified>
</cp:coreProperties>
</file>