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firstSheet="24" activeTab="29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обоснование (260) 8 (2)" sheetId="30" r:id="rId28"/>
    <sheet name="сведения о операциях" sheetId="29" r:id="rId29"/>
    <sheet name="Лист1" sheetId="33" r:id="rId30"/>
  </sheets>
  <definedNames>
    <definedName name="___INDEX_SHEET___ASAP_Utilities" localSheetId="27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11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8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29" i="11"/>
  <c r="H8" i="8"/>
  <c r="D23" i="32"/>
  <c r="D26"/>
  <c r="D25"/>
  <c r="D24"/>
  <c r="D15" i="31"/>
  <c r="D26"/>
  <c r="D25"/>
  <c r="D24"/>
  <c r="D15" i="6"/>
  <c r="E15"/>
  <c r="D23"/>
  <c r="E23"/>
  <c r="D26"/>
  <c r="D25"/>
  <c r="D24"/>
  <c r="D29"/>
  <c r="D23" i="31" l="1"/>
  <c r="G8" i="8" l="1"/>
  <c r="E9"/>
  <c r="D8"/>
  <c r="D9"/>
  <c r="D10"/>
  <c r="D11"/>
  <c r="G10"/>
  <c r="E32" i="31"/>
  <c r="E30"/>
  <c r="D30" s="1"/>
  <c r="E34"/>
  <c r="D34" s="1"/>
  <c r="D37"/>
  <c r="E37"/>
  <c r="D36"/>
  <c r="D35"/>
  <c r="D33"/>
  <c r="D32"/>
  <c r="D31"/>
  <c r="E26"/>
  <c r="E23" s="1"/>
  <c r="D19"/>
  <c r="D18"/>
  <c r="E17"/>
  <c r="D17"/>
  <c r="E7" i="32"/>
  <c r="D37"/>
  <c r="D36"/>
  <c r="D35"/>
  <c r="D34"/>
  <c r="D33"/>
  <c r="D32"/>
  <c r="D31"/>
  <c r="D30"/>
  <c r="E29"/>
  <c r="D29" s="1"/>
  <c r="E26"/>
  <c r="E23" s="1"/>
  <c r="E15" s="1"/>
  <c r="D19"/>
  <c r="D17" s="1"/>
  <c r="D18"/>
  <c r="E17"/>
  <c r="D19" i="14"/>
  <c r="C15"/>
  <c r="D15" s="1"/>
  <c r="C17"/>
  <c r="D17" s="1"/>
  <c r="D12"/>
  <c r="D13"/>
  <c r="F11" i="20"/>
  <c r="F12"/>
  <c r="F13"/>
  <c r="F14"/>
  <c r="F15"/>
  <c r="F24" i="22"/>
  <c r="F21"/>
  <c r="F19"/>
  <c r="F20"/>
  <c r="F26"/>
  <c r="F27"/>
  <c r="F28"/>
  <c r="F29"/>
  <c r="F13"/>
  <c r="F14"/>
  <c r="F15"/>
  <c r="F16"/>
  <c r="F17"/>
  <c r="F18"/>
  <c r="F22"/>
  <c r="F23"/>
  <c r="F10" s="1"/>
  <c r="F12"/>
  <c r="E36" i="25"/>
  <c r="D20" i="26"/>
  <c r="D26" s="1"/>
  <c r="F27" i="28"/>
  <c r="F23"/>
  <c r="F20" i="30"/>
  <c r="F21" i="12"/>
  <c r="E29" i="6"/>
  <c r="E17"/>
  <c r="E29" i="31" l="1"/>
  <c r="E15" s="1"/>
  <c r="D15" i="32"/>
  <c r="D7"/>
  <c r="C11" i="14"/>
  <c r="D11" s="1"/>
  <c r="D20" s="1"/>
  <c r="E7" i="31" l="1"/>
  <c r="D7" s="1"/>
  <c r="D29"/>
  <c r="E26" i="6"/>
  <c r="D16" i="26"/>
  <c r="F10" i="20"/>
  <c r="D18" i="6"/>
  <c r="D19"/>
  <c r="E8" i="8"/>
  <c r="C14" i="5"/>
  <c r="C6"/>
  <c r="F9" i="8"/>
  <c r="I8"/>
  <c r="F8" s="1"/>
  <c r="D30" i="6"/>
  <c r="D31"/>
  <c r="D32"/>
  <c r="D33"/>
  <c r="D35"/>
  <c r="D36"/>
  <c r="D34" l="1"/>
  <c r="D37"/>
  <c r="D17"/>
  <c r="E7" l="1"/>
  <c r="D7" s="1"/>
  <c r="F25" i="30"/>
  <c r="E11" i="21" l="1"/>
  <c r="E13" s="1"/>
  <c r="E16" i="16"/>
  <c r="E36"/>
  <c r="E24" l="1"/>
  <c r="D38" i="11"/>
  <c r="J38" s="1"/>
  <c r="D35"/>
  <c r="J35" s="1"/>
  <c r="D36"/>
  <c r="J36" s="1"/>
  <c r="D34"/>
  <c r="J34" s="1"/>
  <c r="J29"/>
  <c r="D30"/>
  <c r="D31"/>
  <c r="D32"/>
  <c r="D28"/>
  <c r="J28" s="1"/>
  <c r="D26"/>
  <c r="J26" s="1"/>
  <c r="D24"/>
  <c r="J24" s="1"/>
  <c r="D22"/>
  <c r="J22" s="1"/>
  <c r="D21"/>
  <c r="J21" s="1"/>
  <c r="D19"/>
  <c r="J19" s="1"/>
  <c r="D18"/>
  <c r="J18" s="1"/>
  <c r="D17"/>
  <c r="J17" s="1"/>
  <c r="D15"/>
  <c r="J15" s="1"/>
  <c r="D14"/>
  <c r="J14" s="1"/>
  <c r="D10" i="14" l="1"/>
  <c r="J37" i="11"/>
  <c r="J52" s="1"/>
  <c r="E12" i="15"/>
  <c r="E9"/>
  <c r="F19" i="20" l="1"/>
  <c r="F39" i="22"/>
  <c r="D10" i="26"/>
  <c r="F17" i="28"/>
  <c r="C24" i="22" l="1"/>
  <c r="E33"/>
  <c r="D33"/>
  <c r="C33"/>
  <c r="C13"/>
  <c r="C10" l="1"/>
</calcChain>
</file>

<file path=xl/sharedStrings.xml><?xml version="1.0" encoding="utf-8"?>
<sst xmlns="http://schemas.openxmlformats.org/spreadsheetml/2006/main" count="1169" uniqueCount="540">
  <si>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</si>
  <si>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</si>
  <si>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</si>
  <si>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</si>
  <si>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</si>
  <si>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</si>
  <si>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</si>
  <si>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</si>
  <si>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</si>
  <si>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</si>
  <si>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</si>
  <si>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</si>
  <si>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</si>
  <si>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</si>
  <si>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</si>
  <si>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</si>
  <si>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</si>
  <si>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</si>
  <si>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</si>
  <si>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</si>
  <si>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</si>
  <si>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</si>
  <si>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</si>
  <si>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</si>
  <si>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</si>
  <si>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</si>
  <si>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</si>
  <si>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</si>
  <si>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</si>
  <si>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</si>
  <si>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</si>
  <si>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</si>
  <si>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</si>
  <si>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</si>
  <si>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</si>
  <si>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</si>
  <si>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</si>
  <si>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</si>
  <si>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</si>
  <si>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</si>
  <si>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</si>
  <si>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</si>
  <si>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</si>
  <si>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</si>
  <si>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</si>
  <si>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</si>
  <si>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</si>
  <si>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</si>
  <si>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</si>
  <si>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</si>
  <si>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</si>
  <si>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</si>
  <si>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</si>
  <si>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</si>
  <si>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</si>
  <si>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</si>
  <si>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</si>
  <si>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</si>
  <si>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</si>
  <si>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</si>
  <si>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</si>
  <si>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</si>
  <si>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</si>
  <si>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</si>
  <si>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</si>
  <si>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</si>
  <si>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</si>
  <si>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</si>
  <si>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</si>
  <si>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</si>
  <si>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</si>
  <si>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</si>
  <si>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</si>
  <si>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</si>
  <si>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</si>
  <si>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</si>
  <si>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</si>
  <si>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</si>
  <si>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</si>
  <si>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</si>
  <si>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</si>
  <si>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</si>
  <si>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</si>
  <si>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</si>
  <si>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</si>
  <si>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</si>
  <si>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</si>
  <si>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</si>
  <si>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</si>
  <si>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</si>
  <si>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</si>
  <si>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</si>
  <si>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</si>
  <si>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</si>
  <si>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</si>
  <si>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</si>
  <si>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</si>
  <si>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</si>
  <si>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</si>
  <si>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</si>
  <si>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</si>
  <si>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</si>
  <si>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</si>
  <si>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</si>
  <si>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</si>
  <si>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</si>
  <si>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</si>
  <si>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</si>
  <si>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</si>
  <si>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</si>
  <si>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</si>
  <si>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</si>
  <si>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</si>
  <si>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</si>
  <si>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</si>
  <si>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</si>
  <si>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</si>
  <si>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</si>
  <si>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</si>
  <si>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</si>
  <si>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</si>
  <si>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</si>
  <si>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</si>
  <si>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</si>
  <si>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</si>
  <si>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</si>
  <si>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</si>
  <si>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</si>
  <si>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</si>
  <si>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</si>
  <si>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</si>
  <si>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</si>
  <si>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</si>
  <si>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</si>
  <si>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</si>
  <si>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</si>
  <si>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</si>
  <si>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</si>
  <si>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</si>
  <si>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</si>
  <si>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</si>
  <si>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</si>
  <si>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</si>
  <si>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</si>
  <si>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</si>
  <si>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</si>
  <si>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</si>
  <si>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</si>
  <si>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</si>
  <si>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</si>
  <si>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</si>
  <si>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</si>
  <si>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</si>
  <si>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</si>
  <si>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</si>
  <si>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</si>
  <si>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</si>
  <si>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</si>
  <si>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</si>
  <si>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</si>
  <si>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</si>
  <si>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</si>
  <si>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</si>
  <si>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</si>
  <si>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</si>
  <si>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</si>
  <si>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</si>
  <si>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</si>
  <si>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</si>
  <si>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</si>
  <si>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</si>
  <si>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</si>
  <si>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</si>
  <si>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</si>
  <si>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</si>
  <si>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</si>
  <si>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</si>
  <si>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</si>
  <si>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</si>
  <si>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</si>
  <si>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</si>
  <si>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</si>
  <si>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</si>
  <si>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</si>
  <si>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</si>
  <si>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</si>
  <si>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</si>
  <si>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</si>
  <si>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</si>
  <si>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</si>
  <si>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</si>
  <si>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</si>
  <si>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</si>
  <si>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</si>
  <si>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</si>
  <si>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</si>
  <si>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</si>
  <si>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</si>
  <si>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</si>
  <si>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</si>
  <si>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</si>
  <si>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</si>
  <si>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</si>
  <si>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</si>
  <si>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</si>
  <si>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</si>
  <si>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</si>
  <si>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</si>
  <si>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</si>
  <si>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</si>
  <si>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</si>
  <si>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</si>
  <si>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</si>
  <si>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</si>
  <si>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</si>
  <si>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</si>
  <si>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</si>
  <si>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</si>
  <si>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</si>
  <si>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</si>
  <si>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</si>
  <si>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</si>
  <si>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</si>
  <si>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</si>
  <si>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</si>
  <si>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</si>
  <si>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</si>
  <si>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</si>
  <si>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</si>
  <si>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</si>
  <si>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</si>
  <si>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</si>
  <si>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</si>
  <si>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</si>
  <si>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</si>
  <si>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</si>
  <si>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</si>
  <si>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</si>
  <si>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</si>
  <si>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</si>
  <si>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</si>
  <si>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</si>
  <si>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</si>
  <si>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</si>
  <si>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</si>
  <si>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</si>
  <si>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</si>
  <si>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</si>
  <si>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</si>
  <si>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</si>
  <si>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</si>
  <si>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</si>
  <si>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</si>
  <si>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</si>
  <si>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</si>
  <si>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</si>
  <si>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</si>
  <si>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</si>
  <si>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</si>
  <si>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</si>
  <si>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</si>
  <si>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</si>
  <si>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</si>
  <si>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</si>
  <si>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</si>
  <si>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</si>
  <si>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</si>
  <si>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</si>
  <si>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</si>
  <si>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</si>
  <si>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</si>
  <si>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</si>
  <si>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</si>
  <si>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</si>
  <si>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</si>
  <si>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</si>
  <si>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</si>
  <si>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</si>
  <si>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</si>
  <si>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</si>
  <si>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</si>
  <si>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</si>
  <si>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</si>
  <si>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</si>
  <si>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</si>
  <si>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</si>
  <si>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</si>
  <si>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</si>
  <si>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</si>
  <si>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</si>
  <si>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</si>
  <si>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</si>
  <si>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</si>
  <si>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</si>
  <si>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</si>
  <si>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</si>
  <si>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</si>
  <si>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</si>
  <si>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</si>
  <si>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</si>
  <si>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</si>
  <si>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</si>
  <si>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</si>
  <si>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</si>
  <si>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</si>
  <si>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</si>
  <si>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</si>
  <si>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</si>
  <si>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</si>
  <si>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</si>
  <si>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</si>
  <si>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</si>
  <si>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</si>
  <si>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</si>
  <si>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</si>
  <si>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</si>
  <si>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</si>
  <si>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</si>
  <si>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</si>
  <si>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</si>
  <si>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</si>
  <si>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</si>
  <si>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</si>
  <si>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</si>
  <si>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</si>
  <si>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</si>
  <si>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</si>
  <si>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</si>
  <si>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</si>
  <si>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</si>
  <si>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</si>
  <si>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</si>
  <si>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</si>
  <si>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</si>
  <si>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</si>
  <si>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</si>
  <si>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</si>
  <si>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</si>
  <si>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</si>
  <si>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</si>
  <si>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</si>
  <si>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</si>
  <si>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</si>
  <si>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</si>
  <si>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</si>
  <si>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</si>
  <si>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</si>
  <si>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</si>
  <si>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</si>
  <si>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</si>
  <si>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</si>
  <si>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</si>
  <si>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</si>
  <si>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</si>
  <si>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</si>
  <si>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</si>
  <si>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</si>
  <si>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</si>
  <si>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</si>
  <si>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</si>
  <si>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</si>
  <si>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</si>
  <si>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</si>
  <si>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</si>
  <si>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</si>
  <si>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</si>
  <si>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</si>
  <si>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</si>
  <si>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</si>
  <si>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</si>
  <si>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</si>
  <si>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</si>
  <si>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</si>
  <si>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</si>
  <si>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</si>
  <si>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</si>
  <si>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</si>
  <si>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</si>
  <si>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</si>
  <si>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</si>
  <si>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</si>
  <si>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</si>
  <si>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</si>
  <si>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</si>
  <si>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</si>
  <si>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</si>
  <si>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</si>
  <si>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</si>
  <si>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</si>
  <si>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</si>
  <si>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</si>
  <si>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</si>
  <si>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</si>
  <si>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</si>
  <si>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</si>
  <si>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</si>
  <si>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</si>
  <si>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</si>
  <si>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</si>
  <si>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</si>
  <si>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</si>
  <si>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</si>
  <si>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</si>
  <si>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</si>
  <si>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</si>
  <si>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</si>
  <si>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</si>
  <si>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</si>
  <si>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</si>
  <si>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</si>
  <si>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</si>
  <si>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</si>
  <si>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</si>
  <si>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</si>
  <si>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</si>
  <si>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</si>
  <si>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</si>
  <si>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</si>
  <si>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</si>
  <si>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</si>
  <si>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</si>
  <si>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</si>
  <si>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</si>
  <si>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</si>
  <si>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</si>
  <si>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</si>
  <si>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</si>
  <si>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</si>
  <si>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</si>
  <si>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</si>
  <si>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</si>
  <si>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</si>
  <si>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</si>
  <si>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</si>
  <si>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</si>
  <si>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</si>
  <si>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</si>
  <si>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</si>
  <si>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</si>
  <si>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</si>
  <si>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</si>
  <si>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</si>
  <si>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</si>
  <si>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________________________________________А.А. Боровская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</si>
  <si>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</si>
  <si>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</si>
  <si>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</si>
  <si>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</si>
  <si>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</si>
  <si>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</si>
  <si>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4000</t>
  </si>
  <si>
    <t>5000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</si>
  <si>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</si>
  <si>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</si>
  <si>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</si>
  <si>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</si>
  <si>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</si>
  <si>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</si>
  <si>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</si>
  <si>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</si>
  <si>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</si>
  <si>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</si>
  <si>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</si>
  <si>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</si>
  <si>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</si>
  <si>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</si>
  <si>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</si>
  <si>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</si>
  <si>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</si>
  <si>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</si>
  <si>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</si>
  <si>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</si>
  <si>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</si>
  <si>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</si>
  <si>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</si>
  <si>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</si>
  <si>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</si>
  <si>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</si>
  <si>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</si>
  <si>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</si>
  <si>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</si>
  <si>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</si>
  <si>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</si>
  <si>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</si>
  <si>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</si>
  <si>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</si>
  <si>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</si>
  <si>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</si>
  <si>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</si>
  <si>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</si>
  <si>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</si>
  <si>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</si>
  <si>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</si>
  <si>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</si>
  <si>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</si>
  <si>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</si>
  <si>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</si>
  <si>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</si>
  <si>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</si>
  <si>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</si>
  <si>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</si>
  <si>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</si>
  <si>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</si>
  <si>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</si>
  <si>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</si>
  <si>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</si>
  <si>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</si>
  <si>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</si>
  <si>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</si>
  <si>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</si>
  <si>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</si>
  <si>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</si>
  <si>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на 2018 год и на плановый период 2019 и 2020 годов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</si>
  <si>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</si>
  <si>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</si>
  <si>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</si>
  <si>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</si>
  <si>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</si>
  <si>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</si>
  <si>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</si>
  <si>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</si>
  <si>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</si>
  <si>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</si>
  <si>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</si>
  <si>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</si>
  <si>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</si>
  <si>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</si>
  <si>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 2018 год (очередной финансовый год)</t>
  </si>
  <si>
    <t>на 2019 год (первый год планового периода)</t>
  </si>
  <si>
    <t>на 2020 год (второй год планового периода)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</si>
  <si>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</si>
  <si>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</si>
  <si>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Показатели по поступлениям и выплатам учреждения 
на 2020год</t>
  </si>
  <si>
    <t>" 15 " января 2018 г.</t>
  </si>
  <si>
    <t>Дата составления:  "15" января 2018 года</t>
  </si>
  <si>
    <t>Сведения о балансовой стоимости имущества учреждения по состоянию на "15"  января 2018 года</t>
  </si>
  <si>
    <t>по состоянию на "15" января 2018 года</t>
  </si>
  <si>
    <t>Показатели выплат по расходам
на закупку товаров, работ, услуг учреждения на "15" января 2018 года</t>
  </si>
  <si>
    <t>Сведения о средствах, поступающих во временное распоряжение учреждения
на 2018 год</t>
  </si>
  <si>
    <t>2020 год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</si>
</sst>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_-* #,##0.0&quot;р.&quot;_-;\-* #,##0.0&quot;р.&quot;_-;_-* &quot;-&quot;??&quot;р.&quot;_-;_-@_-"/>
    <numFmt numFmtId="167" formatCode="_-* #,##0&quot;р.&quot;_-;\-* #,##0&quot;р.&quot;_-;_-* &quot;-&quot;??&quot;р.&quot;_-;_-@_-"/>
  </numFmts>
  <fonts count="28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0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4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44" fontId="7" fillId="0" borderId="3" xfId="0" quotePrefix="1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44" fontId="24" fillId="0" borderId="18" xfId="0" applyNumberFormat="1" applyFont="1" applyFill="1" applyBorder="1" applyAlignment="1"/>
    <xf numFmtId="4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4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left" vertical="center"/>
    </xf>
    <xf numFmtId="4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44" fontId="21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5" fontId="22" fillId="0" borderId="3" xfId="0" applyNumberFormat="1" applyFont="1" applyFill="1" applyBorder="1" applyAlignment="1">
      <alignment vertical="top"/>
    </xf>
    <xf numFmtId="44" fontId="7" fillId="0" borderId="3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165" fontId="26" fillId="0" borderId="3" xfId="0" applyNumberFormat="1" applyFont="1" applyFill="1" applyBorder="1" applyAlignment="1">
      <alignment vertical="top"/>
    </xf>
    <xf numFmtId="44" fontId="26" fillId="0" borderId="18" xfId="0" applyNumberFormat="1" applyFont="1" applyFill="1" applyBorder="1" applyAlignment="1"/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7" fontId="25" fillId="0" borderId="3" xfId="0" applyNumberFormat="1" applyFont="1" applyFill="1" applyBorder="1" applyAlignment="1">
      <alignment vertical="top"/>
    </xf>
    <xf numFmtId="166" fontId="7" fillId="0" borderId="0" xfId="0" applyNumberFormat="1" applyFont="1" applyFill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/>
    <xf numFmtId="4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1" fillId="2" borderId="3" xfId="0" applyNumberFormat="1" applyFont="1" applyFill="1" applyBorder="1" applyAlignment="1">
      <alignment vertical="top"/>
    </xf>
    <xf numFmtId="44" fontId="7" fillId="2" borderId="3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view="pageBreakPreview" topLeftCell="A7" zoomScale="115" zoomScaleNormal="115" zoomScaleSheetLayoutView="115" workbookViewId="0">
      <selection activeCell="G12" sqref="G12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2" t="s">
        <v>0</v>
      </c>
      <c r="B1" s="2"/>
      <c r="C1" s="2"/>
      <c r="D1" s="2"/>
      <c r="E1" s="2"/>
      <c r="F1" s="2"/>
      <c r="G1" s="2"/>
    </row>
    <row r="2" spans="1:7" ht="14.4" customHeight="1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439</v>
      </c>
    </row>
    <row r="3" spans="1:7" ht="33" customHeight="1">
      <c r="A3" s="140" t="s">
        <v>442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2" t="s">
        <v>530</v>
      </c>
    </row>
    <row r="4" spans="1:7" ht="10.5" customHeight="1">
      <c r="A4" s="5"/>
      <c r="B4" s="140"/>
      <c r="C4" s="140"/>
      <c r="D4" s="140"/>
      <c r="E4" s="140"/>
      <c r="F4" s="140"/>
      <c r="G4" s="5"/>
    </row>
    <row r="5" spans="1:7" ht="20.25" customHeight="1">
      <c r="A5" s="141" t="s">
        <v>443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510</v>
      </c>
    </row>
    <row r="6" spans="1:7" ht="20.25" customHeight="1">
      <c r="A6" s="140" t="s">
        <v>440</v>
      </c>
      <c r="B6" s="140"/>
      <c r="C6" s="140"/>
      <c r="D6" s="140"/>
      <c r="E6" s="140"/>
      <c r="F6" s="140"/>
      <c r="G6" s="142" t="s">
        <v>441</v>
      </c>
    </row>
    <row r="7" spans="1:7" ht="14.4" customHeight="1">
      <c r="A7" s="183" t="s">
        <v>533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2" t="s">
        <v>533</v>
      </c>
    </row>
    <row r="8" spans="1:7" ht="21.6" customHeight="1">
      <c r="A8" s="3" t="s">
        <v>0</v>
      </c>
      <c r="B8" s="185" t="s">
        <v>0</v>
      </c>
      <c r="C8" s="185"/>
      <c r="D8" s="185"/>
      <c r="E8" s="185"/>
      <c r="F8" s="3" t="s">
        <v>0</v>
      </c>
      <c r="G8" s="3" t="s">
        <v>0</v>
      </c>
    </row>
    <row r="9" spans="1:7" ht="48" customHeight="1">
      <c r="A9" s="135"/>
      <c r="B9" s="185" t="s">
        <v>400</v>
      </c>
      <c r="C9" s="185"/>
      <c r="D9" s="185"/>
      <c r="E9" s="185"/>
      <c r="F9" s="135"/>
      <c r="G9" s="135"/>
    </row>
    <row r="10" spans="1:7" ht="14.4" customHeight="1">
      <c r="A10" s="3" t="s">
        <v>0</v>
      </c>
      <c r="B10" s="186"/>
      <c r="C10" s="186"/>
      <c r="D10" s="186"/>
      <c r="E10" s="186"/>
      <c r="F10" s="3" t="s">
        <v>0</v>
      </c>
      <c r="G10" s="3" t="s">
        <v>0</v>
      </c>
    </row>
    <row r="11" spans="1:7" ht="11.4" customHeight="1">
      <c r="A11" s="3" t="s">
        <v>0</v>
      </c>
      <c r="B11" s="185" t="s">
        <v>0</v>
      </c>
      <c r="C11" s="185"/>
      <c r="D11" s="185"/>
      <c r="E11" s="185"/>
      <c r="F11" s="3" t="s">
        <v>0</v>
      </c>
      <c r="G11" s="3" t="s">
        <v>0</v>
      </c>
    </row>
    <row r="12" spans="1:7" ht="12.75" customHeight="1">
      <c r="A12" s="3" t="s">
        <v>0</v>
      </c>
      <c r="B12" s="185" t="s">
        <v>512</v>
      </c>
      <c r="C12" s="185"/>
      <c r="D12" s="185"/>
      <c r="E12" s="185"/>
      <c r="F12" s="3" t="s">
        <v>0</v>
      </c>
      <c r="G12" s="3" t="s">
        <v>0</v>
      </c>
    </row>
    <row r="13" spans="1:7" ht="18.149999999999999" customHeight="1">
      <c r="A13" s="3" t="s">
        <v>0</v>
      </c>
      <c r="B13" s="187" t="s">
        <v>0</v>
      </c>
      <c r="C13" s="187"/>
      <c r="D13" s="187"/>
      <c r="E13" s="187"/>
      <c r="F13" s="3" t="s">
        <v>0</v>
      </c>
      <c r="G13" s="3" t="s">
        <v>0</v>
      </c>
    </row>
    <row r="14" spans="1:7" ht="12.75" customHeight="1">
      <c r="A14" s="3" t="s">
        <v>0</v>
      </c>
      <c r="B14" s="187" t="s">
        <v>534</v>
      </c>
      <c r="C14" s="187"/>
      <c r="D14" s="187"/>
      <c r="E14" s="187"/>
      <c r="F14" s="3" t="s">
        <v>0</v>
      </c>
      <c r="G14" s="3" t="s">
        <v>0</v>
      </c>
    </row>
    <row r="15" spans="1:7" ht="21.6" customHeight="1">
      <c r="A15" s="3" t="s">
        <v>0</v>
      </c>
      <c r="B15" s="187" t="s">
        <v>0</v>
      </c>
      <c r="C15" s="187"/>
      <c r="D15" s="187"/>
      <c r="E15" s="3" t="s">
        <v>0</v>
      </c>
      <c r="F15" s="3" t="s">
        <v>0</v>
      </c>
      <c r="G15" s="3" t="s">
        <v>0</v>
      </c>
    </row>
    <row r="16" spans="1:7" ht="28.95" customHeight="1">
      <c r="A16" s="3" t="s">
        <v>2</v>
      </c>
      <c r="B16" s="188" t="s">
        <v>400</v>
      </c>
      <c r="C16" s="188"/>
      <c r="D16" s="188"/>
      <c r="E16" s="188"/>
      <c r="F16" s="188"/>
      <c r="G16" s="188"/>
    </row>
    <row r="17" spans="1:7" ht="48" customHeight="1">
      <c r="A17" s="3" t="s">
        <v>63</v>
      </c>
      <c r="B17" s="188"/>
      <c r="C17" s="188"/>
      <c r="D17" s="188"/>
      <c r="E17" s="188"/>
      <c r="F17" s="188"/>
      <c r="G17" s="188"/>
    </row>
    <row r="18" spans="1:7" ht="21" customHeight="1">
      <c r="A18" s="3" t="s">
        <v>3</v>
      </c>
      <c r="B18" s="188" t="s">
        <v>401</v>
      </c>
      <c r="C18" s="188"/>
      <c r="D18" s="188"/>
      <c r="E18" s="188"/>
      <c r="F18" s="188"/>
      <c r="G18" s="188"/>
    </row>
    <row r="19" spans="1:7" ht="21.6" customHeight="1">
      <c r="A19" s="3"/>
      <c r="B19" s="189" t="s">
        <v>0</v>
      </c>
      <c r="C19" s="189"/>
      <c r="D19" s="189"/>
      <c r="E19" s="189"/>
      <c r="F19" s="189"/>
      <c r="G19" s="189"/>
    </row>
    <row r="20" spans="1:7" ht="28.95" customHeight="1">
      <c r="A20" s="3" t="s">
        <v>4</v>
      </c>
      <c r="B20" s="188" t="s">
        <v>438</v>
      </c>
      <c r="C20" s="188"/>
      <c r="D20" s="4"/>
      <c r="E20" s="189" t="s">
        <v>5</v>
      </c>
      <c r="F20" s="189"/>
      <c r="G20" s="4">
        <v>322001001</v>
      </c>
    </row>
    <row r="21" spans="1:7" ht="21.6" customHeight="1">
      <c r="A21" s="3" t="s">
        <v>0</v>
      </c>
      <c r="B21" s="189" t="s">
        <v>0</v>
      </c>
      <c r="C21" s="189"/>
      <c r="D21" s="3" t="s">
        <v>0</v>
      </c>
      <c r="E21" s="189" t="s">
        <v>0</v>
      </c>
      <c r="F21" s="189"/>
      <c r="G21" s="3" t="s">
        <v>0</v>
      </c>
    </row>
    <row r="22" spans="1:7" ht="37.799999999999997" customHeight="1">
      <c r="A22" s="3" t="s">
        <v>6</v>
      </c>
      <c r="B22" s="188" t="s">
        <v>531</v>
      </c>
      <c r="C22" s="188"/>
      <c r="D22" s="188"/>
      <c r="E22" s="188"/>
      <c r="F22" s="188"/>
      <c r="G22" s="188"/>
    </row>
    <row r="23" spans="1:7" ht="21.6" customHeight="1">
      <c r="A23" s="3" t="s">
        <v>0</v>
      </c>
      <c r="B23" s="189" t="s">
        <v>0</v>
      </c>
      <c r="C23" s="189"/>
      <c r="D23" s="189"/>
      <c r="E23" s="189"/>
      <c r="F23" s="189"/>
      <c r="G23" s="189"/>
    </row>
    <row r="24" spans="1:7" ht="14.4" customHeight="1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</sheetData>
  <mergeCells count="18">
    <mergeCell ref="B22:G22"/>
    <mergeCell ref="B23:G23"/>
    <mergeCell ref="B18:G18"/>
    <mergeCell ref="B19:G19"/>
    <mergeCell ref="B20:C20"/>
    <mergeCell ref="E20:F20"/>
    <mergeCell ref="B21:C21"/>
    <mergeCell ref="E21:F21"/>
    <mergeCell ref="B13:E13"/>
    <mergeCell ref="B14:E14"/>
    <mergeCell ref="B15:D15"/>
    <mergeCell ref="B16:G16"/>
    <mergeCell ref="B17:G17"/>
    <mergeCell ref="B8:E8"/>
    <mergeCell ref="B10:E10"/>
    <mergeCell ref="B11:E11"/>
    <mergeCell ref="B12:E12"/>
    <mergeCell ref="B9:E9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5"/>
  <cols>
    <col min="1" max="1" width="47" style="24" customWidth="1"/>
    <col min="2" max="2" width="11.109375" style="24" customWidth="1"/>
    <col min="3" max="3" width="40.44140625" style="24" customWidth="1"/>
    <col min="4" max="4" width="21" style="24" customWidth="1"/>
    <col min="5" max="16384" width="9.33203125" style="24"/>
  </cols>
  <sheetData>
    <row r="1" spans="1:3" ht="21.75" customHeight="1">
      <c r="A1" s="23" t="s">
        <v>0</v>
      </c>
      <c r="C1" s="25" t="s">
        <v>170</v>
      </c>
    </row>
    <row r="2" spans="1:3" ht="34.5" customHeight="1">
      <c r="A2" s="203" t="s">
        <v>538</v>
      </c>
      <c r="B2" s="203"/>
      <c r="C2" s="203"/>
    </row>
    <row r="3" spans="1:3" ht="45.75" customHeight="1">
      <c r="A3" s="30" t="s">
        <v>20</v>
      </c>
      <c r="B3" s="39" t="s">
        <v>21</v>
      </c>
      <c r="C3" s="32" t="s">
        <v>163</v>
      </c>
    </row>
    <row r="4" spans="1:3" ht="20.7" customHeight="1">
      <c r="A4" s="30" t="s">
        <v>31</v>
      </c>
      <c r="B4" s="30" t="s">
        <v>32</v>
      </c>
      <c r="C4" s="31" t="s">
        <v>33</v>
      </c>
    </row>
    <row r="5" spans="1:3" ht="22.5" customHeight="1">
      <c r="A5" s="37" t="s">
        <v>59</v>
      </c>
      <c r="B5" s="35" t="s">
        <v>166</v>
      </c>
      <c r="C5" s="11"/>
    </row>
    <row r="6" spans="1:3" ht="22.5" customHeight="1">
      <c r="A6" s="37" t="s">
        <v>60</v>
      </c>
      <c r="B6" s="35" t="s">
        <v>167</v>
      </c>
      <c r="C6" s="11"/>
    </row>
    <row r="7" spans="1:3" ht="22.5" customHeight="1">
      <c r="A7" s="37" t="s">
        <v>164</v>
      </c>
      <c r="B7" s="35" t="s">
        <v>168</v>
      </c>
      <c r="C7" s="33"/>
    </row>
    <row r="8" spans="1:3" ht="22.5" customHeight="1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5"/>
  <cols>
    <col min="1" max="1" width="47" style="24" customWidth="1"/>
    <col min="2" max="2" width="11.109375" style="24" customWidth="1"/>
    <col min="3" max="5" width="26.6640625" style="24" customWidth="1"/>
    <col min="6" max="16384" width="9.33203125" style="24"/>
  </cols>
  <sheetData>
    <row r="1" spans="1:5" ht="21.75" customHeight="1">
      <c r="A1" s="23" t="s">
        <v>0</v>
      </c>
      <c r="C1" s="25"/>
      <c r="E1" s="25" t="s">
        <v>353</v>
      </c>
    </row>
    <row r="2" spans="1:5" ht="24.75" customHeight="1">
      <c r="A2" s="203" t="s">
        <v>61</v>
      </c>
      <c r="B2" s="203"/>
      <c r="C2" s="203"/>
      <c r="D2" s="203"/>
      <c r="E2" s="203"/>
    </row>
    <row r="3" spans="1:5" ht="34.5" customHeight="1">
      <c r="A3" s="202" t="s">
        <v>20</v>
      </c>
      <c r="B3" s="202" t="s">
        <v>21</v>
      </c>
      <c r="C3" s="207" t="s">
        <v>163</v>
      </c>
      <c r="D3" s="208"/>
      <c r="E3" s="209"/>
    </row>
    <row r="4" spans="1:5" ht="24.75" customHeight="1">
      <c r="A4" s="202"/>
      <c r="B4" s="202"/>
      <c r="C4" s="184" t="s">
        <v>175</v>
      </c>
      <c r="D4" s="184" t="s">
        <v>174</v>
      </c>
      <c r="E4" s="184" t="s">
        <v>539</v>
      </c>
    </row>
    <row r="5" spans="1:5" ht="20.7" customHeight="1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>
      <c r="A6" s="37" t="s">
        <v>172</v>
      </c>
      <c r="B6" s="35" t="s">
        <v>166</v>
      </c>
      <c r="C6" s="9"/>
      <c r="D6" s="9"/>
      <c r="E6" s="9"/>
    </row>
    <row r="7" spans="1:5" ht="75.75" customHeight="1">
      <c r="A7" s="37" t="s">
        <v>171</v>
      </c>
      <c r="B7" s="35" t="s">
        <v>167</v>
      </c>
      <c r="C7" s="9"/>
      <c r="D7" s="9"/>
      <c r="E7" s="9"/>
    </row>
    <row r="8" spans="1:5" ht="30" customHeight="1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2"/>
  <sheetViews>
    <sheetView view="pageBreakPreview" zoomScale="60" zoomScaleNormal="115" workbookViewId="0">
      <selection activeCell="H30" sqref="H30"/>
    </sheetView>
  </sheetViews>
  <sheetFormatPr defaultColWidth="9.33203125" defaultRowHeight="15"/>
  <cols>
    <col min="1" max="1" width="20.77734375" style="44" bestFit="1" customWidth="1"/>
    <col min="2" max="2" width="46.109375" style="44" customWidth="1"/>
    <col min="3" max="3" width="34" style="44" customWidth="1"/>
    <col min="4" max="4" width="34.109375" style="44" customWidth="1"/>
    <col min="5" max="5" width="34.77734375" style="44" customWidth="1"/>
    <col min="6" max="6" width="27.109375" style="44" customWidth="1"/>
    <col min="7" max="7" width="28.77734375" style="44" customWidth="1"/>
    <col min="8" max="8" width="35.44140625" style="44" customWidth="1"/>
    <col min="9" max="9" width="33.77734375" style="44" customWidth="1"/>
    <col min="10" max="10" width="53.6640625" style="44" customWidth="1"/>
    <col min="11" max="16384" width="9.33203125" style="44"/>
  </cols>
  <sheetData>
    <row r="1" spans="1:10" ht="24.6">
      <c r="I1" s="107" t="s">
        <v>355</v>
      </c>
    </row>
    <row r="2" spans="1:10" ht="24" customHeight="1">
      <c r="A2" s="213" t="s">
        <v>354</v>
      </c>
      <c r="B2" s="213"/>
      <c r="C2" s="213"/>
      <c r="D2" s="213"/>
      <c r="E2" s="213"/>
      <c r="F2" s="213"/>
      <c r="G2" s="213"/>
      <c r="H2" s="213"/>
      <c r="I2" s="213"/>
      <c r="J2" s="213"/>
    </row>
    <row r="3" spans="1:10" ht="26.25" customHeight="1">
      <c r="A3" s="213" t="s">
        <v>222</v>
      </c>
      <c r="B3" s="213"/>
      <c r="C3" s="213"/>
      <c r="D3" s="213"/>
      <c r="E3" s="213"/>
      <c r="F3" s="213"/>
      <c r="G3" s="213"/>
      <c r="H3" s="213"/>
      <c r="I3" s="213"/>
      <c r="J3" s="213"/>
    </row>
    <row r="4" spans="1:10" ht="36.75" customHeight="1">
      <c r="A4" s="212" t="s">
        <v>190</v>
      </c>
      <c r="B4" s="212"/>
      <c r="C4" s="93" t="s">
        <v>501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>
      <c r="A6" s="212" t="s">
        <v>189</v>
      </c>
      <c r="B6" s="212"/>
      <c r="C6" s="212"/>
      <c r="D6" s="93" t="s">
        <v>455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14" t="s">
        <v>176</v>
      </c>
      <c r="B8" s="214"/>
      <c r="C8" s="214"/>
      <c r="D8" s="214"/>
      <c r="E8" s="214"/>
      <c r="F8" s="214"/>
      <c r="G8" s="214"/>
      <c r="H8" s="214"/>
      <c r="I8" s="214"/>
      <c r="J8" s="214"/>
    </row>
    <row r="9" spans="1:10" ht="71.25" customHeight="1">
      <c r="A9" s="215" t="s">
        <v>177</v>
      </c>
      <c r="B9" s="218" t="s">
        <v>178</v>
      </c>
      <c r="C9" s="218" t="s">
        <v>179</v>
      </c>
      <c r="D9" s="221" t="s">
        <v>180</v>
      </c>
      <c r="E9" s="222"/>
      <c r="F9" s="222"/>
      <c r="G9" s="223"/>
      <c r="H9" s="218" t="s">
        <v>184</v>
      </c>
      <c r="I9" s="218" t="s">
        <v>185</v>
      </c>
      <c r="J9" s="218" t="s">
        <v>186</v>
      </c>
    </row>
    <row r="10" spans="1:10" ht="29.4">
      <c r="A10" s="216"/>
      <c r="B10" s="218"/>
      <c r="C10" s="218"/>
      <c r="D10" s="219" t="s">
        <v>24</v>
      </c>
      <c r="E10" s="220" t="s">
        <v>25</v>
      </c>
      <c r="F10" s="220"/>
      <c r="G10" s="220"/>
      <c r="H10" s="218"/>
      <c r="I10" s="218"/>
      <c r="J10" s="218"/>
    </row>
    <row r="11" spans="1:10" ht="171" customHeight="1">
      <c r="A11" s="217"/>
      <c r="B11" s="218"/>
      <c r="C11" s="218"/>
      <c r="D11" s="219"/>
      <c r="E11" s="95" t="s">
        <v>181</v>
      </c>
      <c r="F11" s="95" t="s">
        <v>182</v>
      </c>
      <c r="G11" s="95" t="s">
        <v>183</v>
      </c>
      <c r="H11" s="218"/>
      <c r="I11" s="218"/>
      <c r="J11" s="218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96"/>
      <c r="B13" s="161" t="s">
        <v>479</v>
      </c>
      <c r="C13" s="96"/>
      <c r="D13" s="96"/>
      <c r="E13" s="96"/>
      <c r="F13" s="96"/>
      <c r="G13" s="96"/>
      <c r="H13" s="96"/>
      <c r="I13" s="96"/>
      <c r="J13" s="96"/>
    </row>
    <row r="14" spans="1:10" ht="29.4">
      <c r="A14" s="165">
        <v>1</v>
      </c>
      <c r="B14" s="97" t="s">
        <v>477</v>
      </c>
      <c r="C14" s="166">
        <v>1</v>
      </c>
      <c r="D14" s="97">
        <f>E14+G14</f>
        <v>20821</v>
      </c>
      <c r="E14" s="97">
        <v>20821</v>
      </c>
      <c r="F14" s="97"/>
      <c r="G14" s="97"/>
      <c r="H14" s="97"/>
      <c r="I14" s="97"/>
      <c r="J14" s="97">
        <f>D14*12</f>
        <v>249852</v>
      </c>
    </row>
    <row r="15" spans="1:10" ht="29.4">
      <c r="A15" s="165">
        <v>2</v>
      </c>
      <c r="B15" s="160" t="s">
        <v>478</v>
      </c>
      <c r="C15" s="166">
        <v>1</v>
      </c>
      <c r="D15" s="178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>
      <c r="A16" s="165"/>
      <c r="B16" s="162" t="s">
        <v>480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>
      <c r="A17" s="165">
        <v>3</v>
      </c>
      <c r="B17" s="160" t="s">
        <v>497</v>
      </c>
      <c r="C17" s="166">
        <v>1</v>
      </c>
      <c r="D17" s="97">
        <f>E17+G17</f>
        <v>17015.8</v>
      </c>
      <c r="E17" s="97">
        <v>13938</v>
      </c>
      <c r="F17" s="97"/>
      <c r="G17" s="97">
        <v>3077.8</v>
      </c>
      <c r="H17" s="97"/>
      <c r="I17" s="97"/>
      <c r="J17" s="97">
        <f>D17*12</f>
        <v>204189.59999999998</v>
      </c>
    </row>
    <row r="18" spans="1:10" ht="67.5" customHeight="1">
      <c r="A18" s="165">
        <v>4</v>
      </c>
      <c r="B18" s="160" t="s">
        <v>498</v>
      </c>
      <c r="C18" s="166">
        <v>1</v>
      </c>
      <c r="D18" s="97">
        <f>E18+G18</f>
        <v>16931.2</v>
      </c>
      <c r="E18" s="97">
        <v>11724</v>
      </c>
      <c r="F18" s="97"/>
      <c r="G18" s="97">
        <v>5207.2</v>
      </c>
      <c r="H18" s="97"/>
      <c r="I18" s="97"/>
      <c r="J18" s="97">
        <f>D18*12</f>
        <v>203174.40000000002</v>
      </c>
    </row>
    <row r="19" spans="1:10" ht="29.4">
      <c r="A19" s="165">
        <v>5</v>
      </c>
      <c r="B19" s="160" t="s">
        <v>482</v>
      </c>
      <c r="C19" s="166">
        <v>1</v>
      </c>
      <c r="D19" s="97">
        <f>E19+G19</f>
        <v>16885.5</v>
      </c>
      <c r="E19" s="97">
        <v>10546</v>
      </c>
      <c r="F19" s="97"/>
      <c r="G19" s="97">
        <v>6339.5</v>
      </c>
      <c r="H19" s="97"/>
      <c r="I19" s="97"/>
      <c r="J19" s="97">
        <f>D19*12</f>
        <v>202626</v>
      </c>
    </row>
    <row r="20" spans="1:10" ht="58.8">
      <c r="A20" s="165"/>
      <c r="B20" s="163" t="s">
        <v>483</v>
      </c>
      <c r="C20" s="97"/>
      <c r="D20" s="97"/>
      <c r="E20" s="97"/>
      <c r="F20" s="97"/>
      <c r="G20" s="97"/>
      <c r="H20" s="97"/>
      <c r="I20" s="97"/>
      <c r="J20" s="97"/>
    </row>
    <row r="21" spans="1:10" ht="29.4">
      <c r="A21" s="165">
        <v>6</v>
      </c>
      <c r="B21" s="164" t="s">
        <v>484</v>
      </c>
      <c r="C21" s="166">
        <v>1</v>
      </c>
      <c r="D21" s="97">
        <f>E21+G21</f>
        <v>20881</v>
      </c>
      <c r="E21" s="97">
        <v>20881</v>
      </c>
      <c r="F21" s="97"/>
      <c r="G21" s="97"/>
      <c r="H21" s="97"/>
      <c r="I21" s="97"/>
      <c r="J21" s="97">
        <f>D21*12</f>
        <v>250572</v>
      </c>
    </row>
    <row r="22" spans="1:10" ht="58.8">
      <c r="A22" s="165">
        <v>7</v>
      </c>
      <c r="B22" s="164" t="s">
        <v>481</v>
      </c>
      <c r="C22" s="166">
        <v>0.75</v>
      </c>
      <c r="D22" s="97">
        <f>E22+G22</f>
        <v>17015.8</v>
      </c>
      <c r="E22" s="97">
        <v>13938</v>
      </c>
      <c r="F22" s="97"/>
      <c r="G22" s="97">
        <v>3077.8</v>
      </c>
      <c r="H22" s="97"/>
      <c r="I22" s="97"/>
      <c r="J22" s="97">
        <f>D22*12</f>
        <v>204189.59999999998</v>
      </c>
    </row>
    <row r="23" spans="1:10" ht="93" customHeight="1">
      <c r="A23" s="165"/>
      <c r="B23" s="163" t="s">
        <v>485</v>
      </c>
      <c r="C23" s="166"/>
      <c r="D23" s="97"/>
      <c r="E23" s="97"/>
      <c r="F23" s="97"/>
      <c r="G23" s="97"/>
      <c r="H23" s="97"/>
      <c r="I23" s="97"/>
      <c r="J23" s="97"/>
    </row>
    <row r="24" spans="1:10" ht="58.8">
      <c r="A24" s="165">
        <v>8</v>
      </c>
      <c r="B24" s="164" t="s">
        <v>481</v>
      </c>
      <c r="C24" s="166">
        <v>0.5</v>
      </c>
      <c r="D24" s="97">
        <f>E24+G24</f>
        <v>8507.9</v>
      </c>
      <c r="E24" s="97">
        <v>6969</v>
      </c>
      <c r="F24" s="97"/>
      <c r="G24" s="97">
        <v>1538.9</v>
      </c>
      <c r="H24" s="97"/>
      <c r="I24" s="97"/>
      <c r="J24" s="97">
        <f>D24*12</f>
        <v>102094.79999999999</v>
      </c>
    </row>
    <row r="25" spans="1:10" ht="29.4">
      <c r="A25" s="165"/>
      <c r="B25" s="163" t="s">
        <v>486</v>
      </c>
      <c r="C25" s="166"/>
      <c r="D25" s="97"/>
      <c r="E25" s="97"/>
      <c r="F25" s="97"/>
      <c r="G25" s="97"/>
      <c r="H25" s="97"/>
      <c r="I25" s="97"/>
      <c r="J25" s="97"/>
    </row>
    <row r="26" spans="1:10" ht="29.4">
      <c r="A26" s="165">
        <v>9</v>
      </c>
      <c r="B26" s="164" t="s">
        <v>487</v>
      </c>
      <c r="C26" s="166">
        <v>0.75</v>
      </c>
      <c r="D26" s="97">
        <f>E26+G26</f>
        <v>13524.970000000001</v>
      </c>
      <c r="E26" s="97">
        <v>9252</v>
      </c>
      <c r="F26" s="97"/>
      <c r="G26" s="97">
        <v>4272.97</v>
      </c>
      <c r="H26" s="97"/>
      <c r="I26" s="97"/>
      <c r="J26" s="97">
        <f>D26*12</f>
        <v>162299.64000000001</v>
      </c>
    </row>
    <row r="27" spans="1:10" ht="58.8">
      <c r="A27" s="165"/>
      <c r="B27" s="163" t="s">
        <v>488</v>
      </c>
      <c r="C27" s="166"/>
      <c r="D27" s="97"/>
      <c r="E27" s="97"/>
      <c r="F27" s="97"/>
      <c r="G27" s="97"/>
      <c r="H27" s="97"/>
      <c r="I27" s="97"/>
      <c r="J27" s="97"/>
    </row>
    <row r="28" spans="1:10" ht="29.4">
      <c r="A28" s="165">
        <v>10</v>
      </c>
      <c r="B28" s="97" t="s">
        <v>489</v>
      </c>
      <c r="C28" s="166">
        <v>0.5</v>
      </c>
      <c r="D28" s="97">
        <f>E28+G28</f>
        <v>3515</v>
      </c>
      <c r="E28" s="97">
        <v>3515</v>
      </c>
      <c r="F28" s="97"/>
      <c r="G28" s="97"/>
      <c r="H28" s="97"/>
      <c r="I28" s="97"/>
      <c r="J28" s="97">
        <f>D28*12</f>
        <v>42180</v>
      </c>
    </row>
    <row r="29" spans="1:10" ht="29.4">
      <c r="A29" s="165">
        <v>11</v>
      </c>
      <c r="B29" s="97" t="s">
        <v>490</v>
      </c>
      <c r="C29" s="166">
        <v>1</v>
      </c>
      <c r="D29" s="97">
        <f>E29+G29</f>
        <v>16814.45</v>
      </c>
      <c r="E29" s="97">
        <v>8692</v>
      </c>
      <c r="F29" s="97"/>
      <c r="G29" s="97">
        <v>8122.45</v>
      </c>
      <c r="H29" s="97"/>
      <c r="I29" s="97"/>
      <c r="J29" s="97">
        <f t="shared" ref="J29:J36" si="0">D29*12</f>
        <v>201773.40000000002</v>
      </c>
    </row>
    <row r="30" spans="1:10" ht="29.4">
      <c r="A30" s="165">
        <v>12</v>
      </c>
      <c r="B30" s="97" t="s">
        <v>491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2" customHeight="1">
      <c r="A31" s="165">
        <v>13</v>
      </c>
      <c r="B31" s="164" t="s">
        <v>492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>
      <c r="A32" s="165">
        <v>14</v>
      </c>
      <c r="B32" s="164" t="s">
        <v>494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29.4">
      <c r="A33" s="165"/>
      <c r="B33" s="163" t="s">
        <v>493</v>
      </c>
      <c r="C33" s="166"/>
      <c r="D33" s="97"/>
      <c r="E33" s="97"/>
      <c r="F33" s="97"/>
      <c r="G33" s="97"/>
      <c r="H33" s="97"/>
      <c r="I33" s="97"/>
      <c r="J33" s="97"/>
    </row>
    <row r="34" spans="1:10" ht="58.8">
      <c r="A34" s="165">
        <v>15</v>
      </c>
      <c r="B34" s="164" t="s">
        <v>495</v>
      </c>
      <c r="C34" s="166">
        <v>1</v>
      </c>
      <c r="D34" s="97">
        <f>E34+G34</f>
        <v>17088.5</v>
      </c>
      <c r="E34" s="97">
        <v>15819</v>
      </c>
      <c r="F34" s="97"/>
      <c r="G34" s="97">
        <v>1269.5</v>
      </c>
      <c r="H34" s="97"/>
      <c r="I34" s="97"/>
      <c r="J34" s="97">
        <f t="shared" si="0"/>
        <v>205062</v>
      </c>
    </row>
    <row r="35" spans="1:10" ht="58.8">
      <c r="A35" s="165">
        <v>16</v>
      </c>
      <c r="B35" s="164" t="s">
        <v>496</v>
      </c>
      <c r="C35" s="166">
        <v>1</v>
      </c>
      <c r="D35" s="97">
        <f t="shared" ref="D35:D36" si="2">E35+G35</f>
        <v>17015.8</v>
      </c>
      <c r="E35" s="97">
        <v>13938</v>
      </c>
      <c r="F35" s="97"/>
      <c r="G35" s="97">
        <v>3077.8</v>
      </c>
      <c r="H35" s="97"/>
      <c r="I35" s="97"/>
      <c r="J35" s="97">
        <f t="shared" si="0"/>
        <v>204189.59999999998</v>
      </c>
    </row>
    <row r="36" spans="1:10" ht="58.8">
      <c r="A36" s="165">
        <v>17</v>
      </c>
      <c r="B36" s="164" t="s">
        <v>497</v>
      </c>
      <c r="C36" s="166">
        <v>1</v>
      </c>
      <c r="D36" s="97">
        <f t="shared" si="2"/>
        <v>17015.8</v>
      </c>
      <c r="E36" s="97">
        <v>13938</v>
      </c>
      <c r="F36" s="97"/>
      <c r="G36" s="97">
        <v>3077.8</v>
      </c>
      <c r="H36" s="97"/>
      <c r="I36" s="97"/>
      <c r="J36" s="97">
        <f t="shared" si="0"/>
        <v>204189.59999999998</v>
      </c>
    </row>
    <row r="37" spans="1:10" ht="29.4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2776040.94</v>
      </c>
    </row>
    <row r="38" spans="1:10" ht="29.4">
      <c r="A38" s="97">
        <v>18</v>
      </c>
      <c r="B38" s="97" t="s">
        <v>499</v>
      </c>
      <c r="C38" s="166">
        <v>16</v>
      </c>
      <c r="D38" s="97">
        <f>E38+G38</f>
        <v>266411.64</v>
      </c>
      <c r="E38" s="97">
        <v>186876</v>
      </c>
      <c r="F38" s="97"/>
      <c r="G38" s="97">
        <v>79535.64</v>
      </c>
      <c r="H38" s="97"/>
      <c r="I38" s="97"/>
      <c r="J38" s="97">
        <f>D38*12</f>
        <v>3196939.68</v>
      </c>
    </row>
    <row r="39" spans="1:10" ht="29.4" hidden="1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29.4" hidden="1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29.4" hidden="1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29.4" hidden="1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29.4" hidden="1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29.4" hidden="1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29.4" hidden="1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29.4" hidden="1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29.4" hidden="1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29.4" hidden="1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29.4" hidden="1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29.4" hidden="1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29.4" hidden="1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>
      <c r="A52" s="210" t="s">
        <v>187</v>
      </c>
      <c r="B52" s="211"/>
      <c r="C52" s="96" t="s">
        <v>188</v>
      </c>
      <c r="D52" s="96"/>
      <c r="E52" s="96" t="s">
        <v>188</v>
      </c>
      <c r="F52" s="96" t="s">
        <v>188</v>
      </c>
      <c r="G52" s="96" t="s">
        <v>188</v>
      </c>
      <c r="H52" s="96" t="s">
        <v>188</v>
      </c>
      <c r="I52" s="96" t="s">
        <v>188</v>
      </c>
      <c r="J52" s="96">
        <f>J37+J38</f>
        <v>5972980.6200000001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L16" sqref="L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356</v>
      </c>
      <c r="G1" s="94"/>
    </row>
    <row r="2" spans="1:7" ht="24" customHeight="1">
      <c r="A2" s="213" t="s">
        <v>223</v>
      </c>
      <c r="B2" s="213"/>
      <c r="C2" s="213"/>
      <c r="D2" s="213"/>
      <c r="E2" s="213"/>
      <c r="F2" s="213"/>
      <c r="G2" s="94"/>
    </row>
    <row r="3" spans="1:7" ht="33.75" customHeight="1">
      <c r="A3" s="212" t="s">
        <v>190</v>
      </c>
      <c r="B3" s="212"/>
      <c r="C3" s="93" t="s">
        <v>476</v>
      </c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12" t="s">
        <v>189</v>
      </c>
      <c r="B5" s="212"/>
      <c r="C5" s="212"/>
      <c r="D5" s="93" t="s">
        <v>455</v>
      </c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14" t="s">
        <v>193</v>
      </c>
      <c r="B7" s="214"/>
      <c r="C7" s="214"/>
      <c r="D7" s="214"/>
      <c r="E7" s="214"/>
      <c r="F7" s="214"/>
      <c r="G7" s="94"/>
    </row>
    <row r="8" spans="1:7" ht="28.5" customHeight="1">
      <c r="A8" s="219" t="s">
        <v>177</v>
      </c>
      <c r="B8" s="218" t="s">
        <v>191</v>
      </c>
      <c r="C8" s="218" t="s">
        <v>192</v>
      </c>
      <c r="D8" s="218" t="s">
        <v>194</v>
      </c>
      <c r="E8" s="218" t="s">
        <v>195</v>
      </c>
      <c r="F8" s="218" t="s">
        <v>196</v>
      </c>
      <c r="G8" s="94"/>
    </row>
    <row r="9" spans="1:7" ht="29.4">
      <c r="A9" s="219"/>
      <c r="B9" s="218"/>
      <c r="C9" s="218"/>
      <c r="D9" s="218"/>
      <c r="E9" s="218"/>
      <c r="F9" s="218"/>
      <c r="G9" s="94"/>
    </row>
    <row r="10" spans="1:7" ht="93.75" customHeight="1">
      <c r="A10" s="219"/>
      <c r="B10" s="218"/>
      <c r="C10" s="218"/>
      <c r="D10" s="218"/>
      <c r="E10" s="218"/>
      <c r="F10" s="218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197</v>
      </c>
      <c r="C12" s="97"/>
      <c r="D12" s="97"/>
      <c r="E12" s="97"/>
      <c r="F12" s="97"/>
      <c r="G12" s="94"/>
    </row>
    <row r="13" spans="1:7" ht="156.75" customHeight="1">
      <c r="A13" s="98" t="s">
        <v>101</v>
      </c>
      <c r="B13" s="100" t="s">
        <v>198</v>
      </c>
      <c r="C13" s="97"/>
      <c r="D13" s="97"/>
      <c r="E13" s="97"/>
      <c r="F13" s="97"/>
      <c r="G13" s="94"/>
    </row>
    <row r="14" spans="1:7" ht="96.75" customHeight="1">
      <c r="A14" s="98" t="s">
        <v>103</v>
      </c>
      <c r="B14" s="100" t="s">
        <v>199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>
      <c r="A17" s="98" t="s">
        <v>105</v>
      </c>
      <c r="B17" s="100" t="s">
        <v>198</v>
      </c>
      <c r="C17" s="97"/>
      <c r="D17" s="97"/>
      <c r="E17" s="97"/>
      <c r="F17" s="97"/>
      <c r="G17" s="94"/>
    </row>
    <row r="18" spans="1:7" ht="100.5" customHeight="1">
      <c r="A18" s="98" t="s">
        <v>107</v>
      </c>
      <c r="B18" s="100" t="s">
        <v>199</v>
      </c>
      <c r="C18" s="97"/>
      <c r="D18" s="97"/>
      <c r="E18" s="97"/>
      <c r="F18" s="97"/>
      <c r="G18" s="94"/>
    </row>
    <row r="19" spans="1:7" ht="69.75" customHeight="1">
      <c r="A19" s="98" t="s">
        <v>108</v>
      </c>
      <c r="B19" s="100" t="s">
        <v>200</v>
      </c>
      <c r="C19" s="97"/>
      <c r="D19" s="97"/>
      <c r="E19" s="97"/>
      <c r="F19" s="97"/>
      <c r="G19" s="94"/>
    </row>
    <row r="20" spans="1:7" ht="29.4">
      <c r="A20" s="210" t="s">
        <v>187</v>
      </c>
      <c r="B20" s="211"/>
      <c r="C20" s="96" t="s">
        <v>188</v>
      </c>
      <c r="D20" s="96" t="s">
        <v>188</v>
      </c>
      <c r="E20" s="96" t="s">
        <v>188</v>
      </c>
      <c r="F20" s="96">
        <v>0</v>
      </c>
      <c r="G20" s="94"/>
    </row>
    <row r="21" spans="1:7" ht="29.4">
      <c r="A21" s="94"/>
      <c r="B21" s="94"/>
      <c r="C21" s="94"/>
      <c r="D21" s="94"/>
      <c r="E21" s="94"/>
      <c r="F21" s="94">
        <f>F14</f>
        <v>0</v>
      </c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C23" sqref="C23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357</v>
      </c>
    </row>
    <row r="2" spans="1:6" ht="24" customHeight="1">
      <c r="A2" s="226" t="s">
        <v>224</v>
      </c>
      <c r="B2" s="226"/>
      <c r="C2" s="226"/>
      <c r="D2" s="226"/>
      <c r="E2" s="226"/>
      <c r="F2" s="226"/>
    </row>
    <row r="3" spans="1:6" ht="20.25" customHeight="1">
      <c r="A3" s="227" t="s">
        <v>190</v>
      </c>
      <c r="B3" s="227"/>
      <c r="C3" s="47"/>
      <c r="D3" s="47"/>
      <c r="E3" s="47"/>
      <c r="F3" s="47"/>
    </row>
    <row r="5" spans="1:6" ht="20.25" customHeight="1">
      <c r="A5" s="227" t="s">
        <v>189</v>
      </c>
      <c r="B5" s="227"/>
      <c r="C5" s="227"/>
      <c r="D5" s="47"/>
      <c r="E5" s="47"/>
      <c r="F5" s="47"/>
    </row>
    <row r="7" spans="1:6" ht="24" customHeight="1">
      <c r="A7" s="228" t="s">
        <v>207</v>
      </c>
      <c r="B7" s="228"/>
      <c r="C7" s="228"/>
      <c r="D7" s="228"/>
      <c r="E7" s="228"/>
      <c r="F7" s="228"/>
    </row>
    <row r="8" spans="1:6" ht="28.5" customHeight="1">
      <c r="A8" s="229" t="s">
        <v>177</v>
      </c>
      <c r="B8" s="230" t="s">
        <v>191</v>
      </c>
      <c r="C8" s="230" t="s">
        <v>204</v>
      </c>
      <c r="D8" s="230" t="s">
        <v>205</v>
      </c>
      <c r="E8" s="230" t="s">
        <v>206</v>
      </c>
      <c r="F8" s="230" t="s">
        <v>196</v>
      </c>
    </row>
    <row r="9" spans="1:6">
      <c r="A9" s="229"/>
      <c r="B9" s="230"/>
      <c r="C9" s="230"/>
      <c r="D9" s="230"/>
      <c r="E9" s="230"/>
      <c r="F9" s="230"/>
    </row>
    <row r="10" spans="1:6" ht="48.75" customHeight="1">
      <c r="A10" s="229"/>
      <c r="B10" s="230"/>
      <c r="C10" s="230"/>
      <c r="D10" s="230"/>
      <c r="E10" s="230"/>
      <c r="F10" s="230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203</v>
      </c>
      <c r="C12" s="46"/>
      <c r="D12" s="46"/>
      <c r="E12" s="46"/>
      <c r="F12" s="46"/>
    </row>
    <row r="13" spans="1:6">
      <c r="A13" s="224" t="s">
        <v>187</v>
      </c>
      <c r="B13" s="225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I13" sqref="I13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358</v>
      </c>
    </row>
    <row r="2" spans="1:4" ht="24" customHeight="1">
      <c r="A2" s="213" t="s">
        <v>225</v>
      </c>
      <c r="B2" s="213"/>
      <c r="C2" s="213"/>
      <c r="D2" s="213"/>
    </row>
    <row r="3" spans="1:4" ht="41.25" customHeight="1">
      <c r="A3" s="212" t="s">
        <v>190</v>
      </c>
      <c r="B3" s="212"/>
      <c r="C3" s="93" t="s">
        <v>500</v>
      </c>
      <c r="D3" s="93"/>
    </row>
    <row r="4" spans="1:4" ht="29.4">
      <c r="A4" s="94"/>
      <c r="B4" s="94"/>
      <c r="C4" s="94"/>
      <c r="D4" s="94"/>
    </row>
    <row r="5" spans="1:4" ht="37.5" customHeight="1">
      <c r="A5" s="212" t="s">
        <v>189</v>
      </c>
      <c r="B5" s="212"/>
      <c r="C5" s="101" t="s">
        <v>455</v>
      </c>
      <c r="D5" s="93"/>
    </row>
    <row r="6" spans="1:4" ht="29.4">
      <c r="A6" s="94"/>
      <c r="B6" s="94"/>
      <c r="C6" s="94"/>
      <c r="D6" s="94"/>
    </row>
    <row r="7" spans="1:4" ht="105" customHeight="1">
      <c r="A7" s="231" t="s">
        <v>208</v>
      </c>
      <c r="B7" s="231"/>
      <c r="C7" s="231"/>
      <c r="D7" s="231"/>
    </row>
    <row r="8" spans="1:4" ht="146.25" customHeight="1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212</v>
      </c>
      <c r="C10" s="102" t="s">
        <v>116</v>
      </c>
      <c r="D10" s="97">
        <f>D11</f>
        <v>1252091.9378</v>
      </c>
    </row>
    <row r="11" spans="1:4" ht="28.5" customHeight="1">
      <c r="A11" s="98" t="s">
        <v>101</v>
      </c>
      <c r="B11" s="99" t="s">
        <v>213</v>
      </c>
      <c r="C11" s="97">
        <f>C15</f>
        <v>5691326.9900000002</v>
      </c>
      <c r="D11" s="180">
        <f>C11*22/100</f>
        <v>1252091.9378</v>
      </c>
    </row>
    <row r="12" spans="1:4" ht="33.75" customHeight="1">
      <c r="A12" s="98" t="s">
        <v>103</v>
      </c>
      <c r="B12" s="99" t="s">
        <v>214</v>
      </c>
      <c r="C12" s="97"/>
      <c r="D12" s="180">
        <f t="shared" ref="D12:D13" si="0">C12*5.1/100</f>
        <v>0</v>
      </c>
    </row>
    <row r="13" spans="1:4" ht="124.5" customHeight="1">
      <c r="A13" s="98" t="s">
        <v>201</v>
      </c>
      <c r="B13" s="99" t="s">
        <v>215</v>
      </c>
      <c r="C13" s="97"/>
      <c r="D13" s="180">
        <f t="shared" si="0"/>
        <v>0</v>
      </c>
    </row>
    <row r="14" spans="1:4" ht="112.5" customHeight="1">
      <c r="A14" s="103">
        <v>2</v>
      </c>
      <c r="B14" s="104" t="s">
        <v>216</v>
      </c>
      <c r="C14" s="102" t="s">
        <v>116</v>
      </c>
      <c r="D14" s="180"/>
    </row>
    <row r="15" spans="1:4" ht="132.75" customHeight="1">
      <c r="A15" s="98"/>
      <c r="B15" s="99" t="s">
        <v>217</v>
      </c>
      <c r="C15" s="97">
        <f>C19</f>
        <v>5691326.9900000002</v>
      </c>
      <c r="D15" s="180">
        <f>C15*2.9/100</f>
        <v>165048.48271000001</v>
      </c>
    </row>
    <row r="16" spans="1:4" ht="99" customHeight="1">
      <c r="A16" s="98"/>
      <c r="B16" s="99" t="s">
        <v>218</v>
      </c>
      <c r="C16" s="97"/>
      <c r="D16" s="180"/>
    </row>
    <row r="17" spans="1:4" ht="130.5" customHeight="1">
      <c r="A17" s="98"/>
      <c r="B17" s="99" t="s">
        <v>219</v>
      </c>
      <c r="C17" s="97">
        <f>C19</f>
        <v>5691326.9900000002</v>
      </c>
      <c r="D17" s="180">
        <f>C17*0.2/100</f>
        <v>11382.653980000001</v>
      </c>
    </row>
    <row r="18" spans="1:4" ht="132.75" customHeight="1">
      <c r="A18" s="98"/>
      <c r="B18" s="99" t="s">
        <v>220</v>
      </c>
      <c r="C18" s="97"/>
      <c r="D18" s="180"/>
    </row>
    <row r="19" spans="1:4" ht="111.75" customHeight="1">
      <c r="A19" s="103">
        <v>3</v>
      </c>
      <c r="B19" s="104" t="s">
        <v>221</v>
      </c>
      <c r="C19" s="97">
        <v>5691326.9900000002</v>
      </c>
      <c r="D19" s="180">
        <f>C19*5.1/100</f>
        <v>290257.67648999998</v>
      </c>
    </row>
    <row r="20" spans="1:4" ht="44.25" customHeight="1">
      <c r="A20" s="210" t="s">
        <v>187</v>
      </c>
      <c r="B20" s="211"/>
      <c r="C20" s="102" t="s">
        <v>116</v>
      </c>
      <c r="D20" s="96">
        <f>D11+D15+D17+D19</f>
        <v>1718780.75098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359</v>
      </c>
    </row>
    <row r="2" spans="1:5" ht="82.5" customHeight="1">
      <c r="A2" s="213" t="s">
        <v>226</v>
      </c>
      <c r="B2" s="213"/>
      <c r="C2" s="213"/>
      <c r="D2" s="213"/>
      <c r="E2" s="213"/>
    </row>
    <row r="3" spans="1:5" ht="57.75" customHeight="1">
      <c r="A3" s="212" t="s">
        <v>190</v>
      </c>
      <c r="B3" s="212"/>
      <c r="C3" s="159" t="s">
        <v>474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12" t="s">
        <v>189</v>
      </c>
      <c r="B5" s="212"/>
      <c r="C5" s="101" t="s">
        <v>475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>
      <c r="A9" s="103"/>
      <c r="B9" s="104" t="s">
        <v>473</v>
      </c>
      <c r="C9" s="102">
        <v>795</v>
      </c>
      <c r="D9" s="157">
        <v>40</v>
      </c>
      <c r="E9" s="158">
        <f>C9*D9</f>
        <v>31800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10" t="s">
        <v>187</v>
      </c>
      <c r="B12" s="211"/>
      <c r="C12" s="102" t="s">
        <v>116</v>
      </c>
      <c r="D12" s="102" t="s">
        <v>116</v>
      </c>
      <c r="E12" s="97">
        <f>E9</f>
        <v>31800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"/>
  <sheetViews>
    <sheetView zoomScale="115" zoomScaleNormal="115" workbookViewId="0">
      <selection activeCell="H38" sqref="H38:H3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6" width="9.33203125" style="44"/>
    <col min="7" max="7" width="14" style="44" bestFit="1" customWidth="1"/>
    <col min="8" max="16384" width="9.33203125" style="44"/>
  </cols>
  <sheetData>
    <row r="1" spans="1:5">
      <c r="E1" s="44" t="s">
        <v>360</v>
      </c>
    </row>
    <row r="2" spans="1:5" ht="24" customHeight="1">
      <c r="A2" s="226" t="s">
        <v>230</v>
      </c>
      <c r="B2" s="226"/>
      <c r="C2" s="226"/>
      <c r="D2" s="226"/>
      <c r="E2" s="226"/>
    </row>
    <row r="3" spans="1:5" ht="14.25" customHeight="1">
      <c r="A3" s="232" t="s">
        <v>190</v>
      </c>
      <c r="B3" s="232"/>
      <c r="C3" s="47" t="s">
        <v>503</v>
      </c>
      <c r="D3" s="47"/>
      <c r="E3" s="47"/>
    </row>
    <row r="4" spans="1:5">
      <c r="A4" s="109"/>
      <c r="B4" s="109"/>
    </row>
    <row r="5" spans="1:5" ht="17.25" customHeight="1">
      <c r="A5" s="232" t="s">
        <v>189</v>
      </c>
      <c r="B5" s="232"/>
      <c r="C5" s="50" t="s">
        <v>455</v>
      </c>
      <c r="D5" s="47"/>
      <c r="E5" s="47"/>
    </row>
    <row r="7" spans="1:5" ht="24" customHeight="1">
      <c r="A7" s="228" t="s">
        <v>240</v>
      </c>
      <c r="B7" s="228"/>
      <c r="C7" s="228"/>
      <c r="D7" s="228"/>
      <c r="E7" s="228"/>
    </row>
    <row r="8" spans="1:5" ht="99" customHeight="1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234</v>
      </c>
      <c r="C10" s="167">
        <v>355355</v>
      </c>
      <c r="D10" s="168">
        <v>2.2509999999999999</v>
      </c>
      <c r="E10" s="177">
        <v>10800</v>
      </c>
    </row>
    <row r="11" spans="1:5" ht="14.25" customHeight="1">
      <c r="A11" s="48"/>
      <c r="B11" s="37" t="s">
        <v>397</v>
      </c>
      <c r="C11" s="108"/>
      <c r="D11" s="46"/>
      <c r="E11" s="46"/>
    </row>
    <row r="12" spans="1:5" ht="21" customHeight="1">
      <c r="A12" s="48"/>
      <c r="B12" s="49" t="s">
        <v>235</v>
      </c>
      <c r="C12" s="46"/>
      <c r="D12" s="46"/>
      <c r="E12" s="46"/>
    </row>
    <row r="13" spans="1:5" ht="21" customHeight="1">
      <c r="A13" s="48"/>
      <c r="B13" s="52" t="s">
        <v>398</v>
      </c>
      <c r="C13" s="46"/>
      <c r="D13" s="46"/>
      <c r="E13" s="46"/>
    </row>
    <row r="14" spans="1:5" ht="21" customHeight="1">
      <c r="A14" s="48"/>
      <c r="B14" s="49" t="s">
        <v>236</v>
      </c>
      <c r="C14" s="46"/>
      <c r="D14" s="46"/>
      <c r="E14" s="46"/>
    </row>
    <row r="15" spans="1:5" ht="21" customHeight="1">
      <c r="A15" s="48"/>
      <c r="B15" s="52" t="s">
        <v>399</v>
      </c>
      <c r="C15" s="46"/>
      <c r="D15" s="46"/>
      <c r="E15" s="46"/>
    </row>
    <row r="16" spans="1:5">
      <c r="A16" s="224" t="s">
        <v>187</v>
      </c>
      <c r="B16" s="225"/>
      <c r="C16" s="51"/>
      <c r="D16" s="51" t="s">
        <v>116</v>
      </c>
      <c r="E16" s="46">
        <f>E10</f>
        <v>10800</v>
      </c>
    </row>
    <row r="18" spans="1:5" ht="21.75" customHeight="1">
      <c r="A18" s="228" t="s">
        <v>241</v>
      </c>
      <c r="B18" s="228"/>
      <c r="C18" s="228"/>
      <c r="D18" s="228"/>
      <c r="E18" s="228"/>
    </row>
    <row r="19" spans="1:5" ht="30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237</v>
      </c>
      <c r="C21" s="51"/>
      <c r="D21" s="46"/>
      <c r="E21" s="46"/>
    </row>
    <row r="22" spans="1:5">
      <c r="A22" s="48"/>
      <c r="B22" s="49" t="s">
        <v>372</v>
      </c>
      <c r="C22" s="46">
        <v>2547541</v>
      </c>
      <c r="D22" s="137">
        <v>1.5</v>
      </c>
      <c r="E22" s="46">
        <v>40000</v>
      </c>
    </row>
    <row r="23" spans="1:5">
      <c r="A23" s="48"/>
      <c r="B23" s="52"/>
      <c r="C23" s="46"/>
      <c r="D23" s="46"/>
      <c r="E23" s="46"/>
    </row>
    <row r="24" spans="1:5">
      <c r="A24" s="224" t="s">
        <v>187</v>
      </c>
      <c r="B24" s="225"/>
      <c r="C24" s="51" t="s">
        <v>116</v>
      </c>
      <c r="D24" s="51" t="s">
        <v>116</v>
      </c>
      <c r="E24" s="46">
        <f>E22</f>
        <v>40000</v>
      </c>
    </row>
    <row r="26" spans="1:5" ht="24" customHeight="1">
      <c r="A26" s="228" t="s">
        <v>242</v>
      </c>
      <c r="B26" s="228"/>
      <c r="C26" s="228"/>
      <c r="D26" s="228"/>
      <c r="E26" s="228"/>
    </row>
    <row r="27" spans="1:5" ht="34.5" customHeight="1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243</v>
      </c>
      <c r="C29" s="51"/>
      <c r="D29" s="46"/>
      <c r="E29" s="46">
        <v>8000</v>
      </c>
    </row>
    <row r="30" spans="1:5">
      <c r="A30" s="48"/>
      <c r="B30" s="37" t="s">
        <v>373</v>
      </c>
      <c r="C30" s="108"/>
      <c r="D30" s="46"/>
      <c r="E30" s="46"/>
    </row>
    <row r="31" spans="1:5">
      <c r="A31" s="48"/>
      <c r="B31" s="37"/>
      <c r="C31" s="108"/>
      <c r="D31" s="46"/>
      <c r="E31" s="46"/>
    </row>
    <row r="32" spans="1:5">
      <c r="A32" s="48">
        <v>2</v>
      </c>
      <c r="B32" s="37" t="s">
        <v>244</v>
      </c>
      <c r="C32" s="46"/>
      <c r="D32" s="46"/>
      <c r="E32" s="46"/>
    </row>
    <row r="33" spans="1:5">
      <c r="A33" s="48"/>
      <c r="B33" s="37" t="s">
        <v>374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52" t="s">
        <v>502</v>
      </c>
      <c r="C35" s="46"/>
      <c r="D35" s="46"/>
      <c r="E35" s="46">
        <v>12000</v>
      </c>
    </row>
    <row r="36" spans="1:5">
      <c r="A36" s="224" t="s">
        <v>187</v>
      </c>
      <c r="B36" s="225"/>
      <c r="C36" s="51" t="s">
        <v>116</v>
      </c>
      <c r="D36" s="51" t="s">
        <v>116</v>
      </c>
      <c r="E36" s="46">
        <f>E29+E35</f>
        <v>20000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361</v>
      </c>
    </row>
    <row r="2" spans="1:5" ht="24" customHeight="1">
      <c r="A2" s="226" t="s">
        <v>245</v>
      </c>
      <c r="B2" s="226"/>
      <c r="C2" s="226"/>
      <c r="D2" s="226"/>
      <c r="E2" s="226"/>
    </row>
    <row r="3" spans="1:5" ht="20.25" customHeight="1">
      <c r="A3" s="227" t="s">
        <v>190</v>
      </c>
      <c r="B3" s="227"/>
      <c r="C3" s="47"/>
      <c r="D3" s="47"/>
      <c r="E3" s="47"/>
    </row>
    <row r="5" spans="1:5" ht="20.25" customHeight="1">
      <c r="A5" s="227" t="s">
        <v>189</v>
      </c>
      <c r="B5" s="227"/>
      <c r="C5" s="50"/>
      <c r="D5" s="47"/>
      <c r="E5" s="47"/>
    </row>
    <row r="7" spans="1:5" ht="56.25" customHeight="1">
      <c r="A7" s="51" t="s">
        <v>177</v>
      </c>
      <c r="B7" s="36" t="s">
        <v>20</v>
      </c>
      <c r="C7" s="36" t="s">
        <v>227</v>
      </c>
      <c r="D7" s="36" t="s">
        <v>228</v>
      </c>
      <c r="E7" s="36" t="s">
        <v>229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24" t="s">
        <v>187</v>
      </c>
      <c r="B12" s="225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362</v>
      </c>
    </row>
    <row r="2" spans="1:5" ht="84" customHeight="1">
      <c r="A2" s="213" t="s">
        <v>246</v>
      </c>
      <c r="B2" s="213"/>
      <c r="C2" s="213"/>
      <c r="D2" s="213"/>
      <c r="E2" s="213"/>
    </row>
    <row r="3" spans="1:5" ht="50.25" customHeight="1">
      <c r="A3" s="212" t="s">
        <v>190</v>
      </c>
      <c r="B3" s="212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12" t="s">
        <v>189</v>
      </c>
      <c r="B5" s="212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177</v>
      </c>
      <c r="B7" s="95" t="s">
        <v>20</v>
      </c>
      <c r="C7" s="95" t="s">
        <v>227</v>
      </c>
      <c r="D7" s="95" t="s">
        <v>228</v>
      </c>
      <c r="E7" s="95" t="s">
        <v>229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5" t="s">
        <v>396</v>
      </c>
      <c r="C9" s="97"/>
      <c r="D9" s="97"/>
      <c r="E9" s="97"/>
    </row>
    <row r="10" spans="1:5" ht="21" customHeight="1">
      <c r="A10" s="98"/>
      <c r="B10" s="106"/>
      <c r="C10" s="97"/>
      <c r="D10" s="97"/>
      <c r="E10" s="97"/>
    </row>
    <row r="11" spans="1:5" ht="21" customHeight="1">
      <c r="A11" s="98"/>
      <c r="B11" s="105"/>
      <c r="C11" s="97"/>
      <c r="D11" s="97"/>
      <c r="E11" s="97"/>
    </row>
    <row r="12" spans="1:5" ht="29.4">
      <c r="A12" s="210" t="s">
        <v>187</v>
      </c>
      <c r="B12" s="211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5"/>
  <sheetViews>
    <sheetView view="pageBreakPreview" zoomScale="115" zoomScaleNormal="115" zoomScaleSheetLayoutView="115" workbookViewId="0">
      <selection activeCell="A29" sqref="A29:A30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7" t="s">
        <v>64</v>
      </c>
    </row>
    <row r="2" spans="1:1" ht="21" customHeight="1">
      <c r="A2" s="40" t="s">
        <v>402</v>
      </c>
    </row>
    <row r="3" spans="1:1" ht="21" customHeight="1">
      <c r="A3" s="40" t="s">
        <v>403</v>
      </c>
    </row>
    <row r="4" spans="1:1" ht="31.5" customHeight="1">
      <c r="A4" s="40" t="s">
        <v>404</v>
      </c>
    </row>
    <row r="5" spans="1:1" ht="21" customHeight="1">
      <c r="A5" s="7" t="s">
        <v>66</v>
      </c>
    </row>
    <row r="6" spans="1:1" ht="21" customHeight="1">
      <c r="A6" s="40" t="s">
        <v>405</v>
      </c>
    </row>
    <row r="7" spans="1:1" ht="33" customHeight="1">
      <c r="A7" s="40" t="s">
        <v>406</v>
      </c>
    </row>
    <row r="8" spans="1:1" ht="21" customHeight="1">
      <c r="A8" s="40" t="s">
        <v>407</v>
      </c>
    </row>
    <row r="9" spans="1:1" ht="21" customHeight="1">
      <c r="A9" s="40" t="s">
        <v>408</v>
      </c>
    </row>
    <row r="10" spans="1:1" ht="21" customHeight="1">
      <c r="A10" s="40" t="s">
        <v>409</v>
      </c>
    </row>
    <row r="11" spans="1:1" ht="35.25" customHeight="1">
      <c r="A11" s="40" t="s">
        <v>410</v>
      </c>
    </row>
    <row r="12" spans="1:1" ht="33.6" customHeight="1">
      <c r="A12" s="40" t="s">
        <v>411</v>
      </c>
    </row>
    <row r="13" spans="1:1" ht="21" customHeight="1">
      <c r="A13" s="40" t="s">
        <v>412</v>
      </c>
    </row>
    <row r="14" spans="1:1" ht="21" customHeight="1">
      <c r="A14" s="40" t="s">
        <v>413</v>
      </c>
    </row>
    <row r="15" spans="1:1" ht="21" customHeight="1">
      <c r="A15" s="40" t="s">
        <v>414</v>
      </c>
    </row>
    <row r="16" spans="1:1" ht="30" customHeight="1">
      <c r="A16" s="40" t="s">
        <v>415</v>
      </c>
    </row>
    <row r="17" spans="1:1" ht="33.6" customHeight="1">
      <c r="A17" s="40" t="s">
        <v>416</v>
      </c>
    </row>
    <row r="18" spans="1:1" ht="21" customHeight="1">
      <c r="A18" s="40" t="s">
        <v>417</v>
      </c>
    </row>
    <row r="19" spans="1:1" ht="21" customHeight="1">
      <c r="A19" s="40" t="s">
        <v>418</v>
      </c>
    </row>
    <row r="20" spans="1:1" ht="46.2" customHeight="1">
      <c r="A20" s="40" t="s">
        <v>419</v>
      </c>
    </row>
    <row r="21" spans="1:1" ht="34.950000000000003" customHeight="1">
      <c r="A21" s="40" t="s">
        <v>420</v>
      </c>
    </row>
    <row r="22" spans="1:1" ht="34.200000000000003" customHeight="1">
      <c r="A22" s="40" t="s">
        <v>421</v>
      </c>
    </row>
    <row r="23" spans="1:1" ht="18.600000000000001" customHeight="1">
      <c r="A23" s="40" t="s">
        <v>422</v>
      </c>
    </row>
    <row r="24" spans="1:1" ht="31.95" customHeight="1">
      <c r="A24" s="40" t="s">
        <v>423</v>
      </c>
    </row>
    <row r="25" spans="1:1" ht="21" customHeight="1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145" zoomScaleNormal="115" zoomScaleSheetLayoutView="145" workbookViewId="0">
      <selection activeCell="F16" sqref="F16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363</v>
      </c>
    </row>
    <row r="2" spans="1:6" ht="24" customHeight="1">
      <c r="A2" s="226" t="s">
        <v>247</v>
      </c>
      <c r="B2" s="226"/>
      <c r="C2" s="226"/>
      <c r="D2" s="226"/>
      <c r="E2" s="226"/>
      <c r="F2" s="226"/>
    </row>
    <row r="3" spans="1:6" ht="20.25" customHeight="1">
      <c r="A3" s="227" t="s">
        <v>190</v>
      </c>
      <c r="B3" s="227"/>
      <c r="C3" s="153" t="s">
        <v>133</v>
      </c>
      <c r="D3" s="47"/>
      <c r="E3" s="47"/>
      <c r="F3" s="47"/>
    </row>
    <row r="5" spans="1:6" ht="20.25" customHeight="1">
      <c r="A5" s="227" t="s">
        <v>189</v>
      </c>
      <c r="B5" s="227"/>
      <c r="C5" s="50" t="s">
        <v>455</v>
      </c>
      <c r="D5" s="47"/>
      <c r="E5" s="47"/>
      <c r="F5" s="47"/>
    </row>
    <row r="7" spans="1:6" ht="20.25" customHeight="1">
      <c r="A7" s="228" t="s">
        <v>254</v>
      </c>
      <c r="B7" s="228"/>
      <c r="C7" s="228"/>
      <c r="D7" s="228"/>
      <c r="E7" s="228"/>
      <c r="F7" s="228"/>
    </row>
    <row r="8" spans="1:6" ht="56.25" customHeight="1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251</v>
      </c>
      <c r="C10" s="137">
        <v>2</v>
      </c>
      <c r="D10" s="137">
        <v>12</v>
      </c>
      <c r="E10" s="46">
        <v>1065</v>
      </c>
      <c r="F10" s="46">
        <f>C10*D10*E10</f>
        <v>25560</v>
      </c>
    </row>
    <row r="11" spans="1:6" ht="45.75" customHeight="1">
      <c r="A11" s="48"/>
      <c r="B11" s="53" t="s">
        <v>252</v>
      </c>
      <c r="C11" s="46"/>
      <c r="D11" s="46"/>
      <c r="E11" s="46"/>
      <c r="F11" s="46">
        <f t="shared" ref="F11:F15" si="0">C11*D11*E11</f>
        <v>0</v>
      </c>
    </row>
    <row r="12" spans="1:6" ht="21" customHeight="1">
      <c r="A12" s="48"/>
      <c r="B12" s="53" t="s">
        <v>253</v>
      </c>
      <c r="C12" s="46"/>
      <c r="D12" s="46"/>
      <c r="E12" s="46"/>
      <c r="F12" s="46">
        <f t="shared" si="0"/>
        <v>0</v>
      </c>
    </row>
    <row r="13" spans="1:6" ht="44.25" customHeight="1">
      <c r="A13" s="48"/>
      <c r="B13" s="53" t="s">
        <v>375</v>
      </c>
      <c r="C13" s="46"/>
      <c r="D13" s="46"/>
      <c r="E13" s="46"/>
      <c r="F13" s="46">
        <f t="shared" si="0"/>
        <v>0</v>
      </c>
    </row>
    <row r="14" spans="1:6" ht="42" customHeight="1">
      <c r="A14" s="48"/>
      <c r="B14" s="53" t="s">
        <v>376</v>
      </c>
      <c r="C14" s="46"/>
      <c r="D14" s="46"/>
      <c r="E14" s="46"/>
      <c r="F14" s="46">
        <f t="shared" si="0"/>
        <v>0</v>
      </c>
    </row>
    <row r="15" spans="1:6" ht="29.25" customHeight="1">
      <c r="A15" s="48"/>
      <c r="B15" s="53" t="s">
        <v>377</v>
      </c>
      <c r="C15" s="46"/>
      <c r="D15" s="46"/>
      <c r="E15" s="46"/>
      <c r="F15" s="46">
        <f t="shared" si="0"/>
        <v>0</v>
      </c>
    </row>
    <row r="16" spans="1:6" ht="15" customHeight="1">
      <c r="A16" s="48"/>
      <c r="B16" s="53" t="s">
        <v>378</v>
      </c>
      <c r="C16" s="137">
        <v>7</v>
      </c>
      <c r="D16" s="137">
        <v>12</v>
      </c>
      <c r="E16" s="137">
        <v>1062</v>
      </c>
      <c r="F16" s="46">
        <v>96968</v>
      </c>
    </row>
    <row r="17" spans="1:6" ht="31.5" customHeight="1">
      <c r="A17" s="48"/>
      <c r="B17" s="53" t="s">
        <v>379</v>
      </c>
      <c r="C17" s="46"/>
      <c r="D17" s="46"/>
      <c r="E17" s="46"/>
      <c r="F17" s="46"/>
    </row>
    <row r="18" spans="1:6" ht="21" customHeight="1">
      <c r="A18" s="48"/>
      <c r="B18" s="53" t="s">
        <v>65</v>
      </c>
      <c r="C18" s="46"/>
      <c r="D18" s="46"/>
      <c r="E18" s="46"/>
      <c r="F18" s="46"/>
    </row>
    <row r="19" spans="1:6">
      <c r="A19" s="224" t="s">
        <v>187</v>
      </c>
      <c r="B19" s="225"/>
      <c r="C19" s="51" t="s">
        <v>116</v>
      </c>
      <c r="D19" s="51" t="s">
        <v>116</v>
      </c>
      <c r="E19" s="51" t="s">
        <v>116</v>
      </c>
      <c r="F19" s="46">
        <f>F16+F10</f>
        <v>122528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19"/>
      <c r="B1" s="119"/>
      <c r="C1" s="119"/>
      <c r="D1" s="119"/>
      <c r="E1" s="120" t="s">
        <v>364</v>
      </c>
    </row>
    <row r="2" spans="1:5" ht="24" customHeight="1">
      <c r="A2" s="233" t="s">
        <v>247</v>
      </c>
      <c r="B2" s="233"/>
      <c r="C2" s="233"/>
      <c r="D2" s="233"/>
      <c r="E2" s="233"/>
    </row>
    <row r="3" spans="1:5" ht="57.75" customHeight="1">
      <c r="A3" s="234" t="s">
        <v>190</v>
      </c>
      <c r="B3" s="234"/>
      <c r="C3" s="170" t="s">
        <v>134</v>
      </c>
      <c r="D3" s="121"/>
      <c r="E3" s="121"/>
    </row>
    <row r="4" spans="1:5" ht="27">
      <c r="A4" s="119"/>
      <c r="B4" s="119"/>
      <c r="C4" s="119"/>
      <c r="D4" s="119"/>
      <c r="E4" s="119"/>
    </row>
    <row r="5" spans="1:5" ht="24" customHeight="1">
      <c r="A5" s="234" t="s">
        <v>189</v>
      </c>
      <c r="B5" s="234"/>
      <c r="C5" s="122" t="s">
        <v>455</v>
      </c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35" t="s">
        <v>255</v>
      </c>
      <c r="B7" s="235"/>
      <c r="C7" s="235"/>
      <c r="D7" s="235"/>
      <c r="E7" s="235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69">
        <v>0</v>
      </c>
      <c r="D11" s="128">
        <v>0</v>
      </c>
      <c r="E11" s="128">
        <f>C11*D11</f>
        <v>0</v>
      </c>
    </row>
    <row r="12" spans="1:5" ht="28.5" customHeight="1">
      <c r="A12" s="126"/>
      <c r="B12" s="127"/>
      <c r="C12" s="128"/>
      <c r="D12" s="128"/>
      <c r="E12" s="128"/>
    </row>
    <row r="13" spans="1:5" ht="42.75" customHeight="1">
      <c r="A13" s="236" t="s">
        <v>187</v>
      </c>
      <c r="B13" s="237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0"/>
  <sheetViews>
    <sheetView view="pageBreakPreview" zoomScale="60" zoomScaleNormal="115" workbookViewId="0">
      <selection activeCell="N25" sqref="N25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365</v>
      </c>
    </row>
    <row r="2" spans="1:6" ht="24" customHeight="1">
      <c r="A2" s="241" t="s">
        <v>247</v>
      </c>
      <c r="B2" s="241"/>
      <c r="C2" s="241"/>
      <c r="D2" s="241"/>
      <c r="E2" s="241"/>
      <c r="F2" s="241"/>
    </row>
    <row r="3" spans="1:6" ht="33" customHeight="1">
      <c r="A3" s="238" t="s">
        <v>190</v>
      </c>
      <c r="B3" s="238"/>
      <c r="C3" s="148" t="s">
        <v>135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1.5" customHeight="1">
      <c r="A5" s="238" t="s">
        <v>189</v>
      </c>
      <c r="B5" s="238"/>
      <c r="C5" s="112" t="s">
        <v>455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2" t="s">
        <v>269</v>
      </c>
      <c r="B7" s="242"/>
      <c r="C7" s="242"/>
      <c r="D7" s="242"/>
      <c r="E7" s="242"/>
      <c r="F7" s="242"/>
    </row>
    <row r="8" spans="1:6" ht="93.75" customHeight="1">
      <c r="A8" s="113" t="s">
        <v>177</v>
      </c>
      <c r="B8" s="114" t="s">
        <v>20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265</v>
      </c>
      <c r="C10" s="138">
        <f>C12+C13+C15+C17+C19</f>
        <v>2396.1999999999998</v>
      </c>
      <c r="D10" s="131">
        <v>9.44</v>
      </c>
      <c r="E10" s="131">
        <v>5</v>
      </c>
      <c r="F10" s="173">
        <f>F12+F18+F22+F16+F23+F20+F21</f>
        <v>47169.508799999996</v>
      </c>
    </row>
    <row r="11" spans="1:6" ht="32.25" customHeight="1">
      <c r="A11" s="129"/>
      <c r="B11" s="117" t="s">
        <v>374</v>
      </c>
      <c r="C11" s="138"/>
      <c r="D11" s="131"/>
      <c r="E11" s="131"/>
      <c r="F11" s="131"/>
    </row>
    <row r="12" spans="1:6" ht="27" customHeight="1">
      <c r="A12" s="116"/>
      <c r="B12" s="117" t="s">
        <v>432</v>
      </c>
      <c r="C12" s="138">
        <v>2336.1999999999998</v>
      </c>
      <c r="D12" s="138">
        <v>9.44</v>
      </c>
      <c r="E12" s="138">
        <v>0</v>
      </c>
      <c r="F12" s="173">
        <f>C12*D12</f>
        <v>22053.727999999996</v>
      </c>
    </row>
    <row r="13" spans="1:6" ht="27" hidden="1" customHeight="1">
      <c r="A13" s="116"/>
      <c r="B13" s="117" t="s">
        <v>433</v>
      </c>
      <c r="C13" s="138">
        <f>C14</f>
        <v>60</v>
      </c>
      <c r="D13" s="138">
        <v>9.44</v>
      </c>
      <c r="E13" s="138">
        <v>0</v>
      </c>
      <c r="F13" s="173">
        <f t="shared" ref="F13:F23" si="0">C13*D13</f>
        <v>566.4</v>
      </c>
    </row>
    <row r="14" spans="1:6" ht="27" hidden="1" customHeight="1">
      <c r="A14" s="116"/>
      <c r="B14" s="117" t="s">
        <v>434</v>
      </c>
      <c r="C14" s="139">
        <v>60</v>
      </c>
      <c r="D14" s="139">
        <v>9.44</v>
      </c>
      <c r="E14" s="138">
        <v>0</v>
      </c>
      <c r="F14" s="173">
        <f t="shared" si="0"/>
        <v>566.4</v>
      </c>
    </row>
    <row r="15" spans="1:6" ht="27" hidden="1" customHeight="1">
      <c r="A15" s="116"/>
      <c r="B15" s="117"/>
      <c r="C15" s="138"/>
      <c r="D15" s="138"/>
      <c r="E15" s="138">
        <v>0</v>
      </c>
      <c r="F15" s="173">
        <f t="shared" si="0"/>
        <v>0</v>
      </c>
    </row>
    <row r="16" spans="1:6" ht="27" customHeight="1">
      <c r="A16" s="116"/>
      <c r="B16" s="117" t="s">
        <v>435</v>
      </c>
      <c r="C16" s="139">
        <v>377.92</v>
      </c>
      <c r="D16" s="139">
        <v>9.44</v>
      </c>
      <c r="E16" s="138">
        <v>0</v>
      </c>
      <c r="F16" s="173">
        <f t="shared" si="0"/>
        <v>3567.5648000000001</v>
      </c>
    </row>
    <row r="17" spans="1:17" ht="27" hidden="1" customHeight="1">
      <c r="A17" s="116"/>
      <c r="B17" s="117"/>
      <c r="C17" s="138"/>
      <c r="D17" s="138"/>
      <c r="E17" s="138">
        <v>0</v>
      </c>
      <c r="F17" s="173">
        <f t="shared" si="0"/>
        <v>0</v>
      </c>
    </row>
    <row r="18" spans="1:17" ht="27" customHeight="1">
      <c r="A18" s="116"/>
      <c r="B18" s="117" t="s">
        <v>437</v>
      </c>
      <c r="C18" s="139">
        <v>797.98</v>
      </c>
      <c r="D18" s="139">
        <v>9.44</v>
      </c>
      <c r="E18" s="138">
        <v>0</v>
      </c>
      <c r="F18" s="173">
        <f t="shared" si="0"/>
        <v>7532.9312</v>
      </c>
    </row>
    <row r="19" spans="1:17" ht="27" hidden="1" customHeight="1">
      <c r="A19" s="116"/>
      <c r="B19" s="117"/>
      <c r="C19" s="138"/>
      <c r="D19" s="139">
        <v>9.44</v>
      </c>
      <c r="E19" s="138">
        <v>0</v>
      </c>
      <c r="F19" s="173">
        <f t="shared" si="0"/>
        <v>0</v>
      </c>
    </row>
    <row r="20" spans="1:17" ht="27" customHeight="1">
      <c r="A20" s="116"/>
      <c r="B20" s="117" t="s">
        <v>525</v>
      </c>
      <c r="C20" s="138">
        <v>377.96</v>
      </c>
      <c r="D20" s="139">
        <v>9.44</v>
      </c>
      <c r="E20" s="138"/>
      <c r="F20" s="173">
        <f t="shared" si="0"/>
        <v>3567.9423999999995</v>
      </c>
    </row>
    <row r="21" spans="1:17" ht="27" customHeight="1">
      <c r="A21" s="116"/>
      <c r="B21" s="117" t="s">
        <v>526</v>
      </c>
      <c r="C21" s="138">
        <v>609</v>
      </c>
      <c r="D21" s="139">
        <v>9.44</v>
      </c>
      <c r="E21" s="138"/>
      <c r="F21" s="173">
        <f t="shared" si="0"/>
        <v>5748.96</v>
      </c>
    </row>
    <row r="22" spans="1:17" ht="27" customHeight="1">
      <c r="A22" s="116"/>
      <c r="B22" s="117" t="s">
        <v>469</v>
      </c>
      <c r="C22" s="139">
        <v>248.83</v>
      </c>
      <c r="D22" s="139">
        <v>9.44</v>
      </c>
      <c r="E22" s="138">
        <v>0</v>
      </c>
      <c r="F22" s="173">
        <f t="shared" si="0"/>
        <v>2348.9551999999999</v>
      </c>
    </row>
    <row r="23" spans="1:17" ht="27" customHeight="1">
      <c r="A23" s="116"/>
      <c r="B23" s="117" t="s">
        <v>471</v>
      </c>
      <c r="C23" s="139">
        <v>248.88</v>
      </c>
      <c r="D23" s="139">
        <v>9.44</v>
      </c>
      <c r="E23" s="138">
        <v>0</v>
      </c>
      <c r="F23" s="173">
        <f t="shared" si="0"/>
        <v>2349.4271999999996</v>
      </c>
    </row>
    <row r="24" spans="1:17" ht="30" customHeight="1">
      <c r="A24" s="116"/>
      <c r="B24" s="130" t="s">
        <v>470</v>
      </c>
      <c r="C24" s="138">
        <f>C26+C28</f>
        <v>24615.5</v>
      </c>
      <c r="D24" s="138">
        <v>9.44</v>
      </c>
      <c r="E24" s="138">
        <v>0</v>
      </c>
      <c r="F24" s="131">
        <f>F26+F29</f>
        <v>139500.72221100001</v>
      </c>
    </row>
    <row r="25" spans="1:17" ht="33.75" customHeight="1">
      <c r="A25" s="116"/>
      <c r="B25" s="117" t="s">
        <v>374</v>
      </c>
      <c r="C25" s="131"/>
      <c r="D25" s="139"/>
      <c r="E25" s="138">
        <v>0</v>
      </c>
      <c r="F25" s="118"/>
    </row>
    <row r="26" spans="1:17" ht="33.75" customHeight="1">
      <c r="A26" s="116"/>
      <c r="B26" s="117" t="s">
        <v>432</v>
      </c>
      <c r="C26" s="138">
        <v>12043.5</v>
      </c>
      <c r="D26" s="139">
        <v>6.3383000000000003</v>
      </c>
      <c r="E26" s="138">
        <v>0</v>
      </c>
      <c r="F26" s="175">
        <f t="shared" ref="F26:F28" si="1">C26*D26</f>
        <v>76335.316050000009</v>
      </c>
    </row>
    <row r="27" spans="1:17" ht="33.75" hidden="1" customHeight="1">
      <c r="A27" s="116"/>
      <c r="B27" s="117" t="s">
        <v>436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>
      <c r="A29" s="116"/>
      <c r="B29" s="117" t="s">
        <v>472</v>
      </c>
      <c r="C29" s="138">
        <v>9965.67</v>
      </c>
      <c r="D29" s="139">
        <v>6.3383000000000003</v>
      </c>
      <c r="E29" s="138">
        <v>0</v>
      </c>
      <c r="F29" s="175">
        <f>C29*D29</f>
        <v>63165.406161000006</v>
      </c>
      <c r="Q29" s="174"/>
    </row>
    <row r="30" spans="1:17" ht="33.75" customHeight="1">
      <c r="A30" s="116"/>
      <c r="B30" s="130" t="s">
        <v>266</v>
      </c>
      <c r="C30" s="131"/>
      <c r="D30" s="131"/>
      <c r="E30" s="131"/>
      <c r="F30" s="131"/>
    </row>
    <row r="31" spans="1:17" ht="30" customHeight="1">
      <c r="A31" s="116"/>
      <c r="B31" s="117" t="s">
        <v>374</v>
      </c>
      <c r="C31" s="131"/>
      <c r="D31" s="131"/>
      <c r="E31" s="131"/>
      <c r="F31" s="131"/>
    </row>
    <row r="32" spans="1:17" ht="21" customHeight="1">
      <c r="A32" s="116"/>
      <c r="B32" s="117" t="s">
        <v>65</v>
      </c>
      <c r="C32" s="118"/>
      <c r="D32" s="118"/>
      <c r="E32" s="118"/>
      <c r="F32" s="118"/>
    </row>
    <row r="33" spans="1:6" ht="39" customHeight="1">
      <c r="A33" s="116"/>
      <c r="B33" s="130" t="s">
        <v>267</v>
      </c>
      <c r="C33" s="131">
        <f>C35</f>
        <v>147</v>
      </c>
      <c r="D33" s="131">
        <f>D35</f>
        <v>39.47</v>
      </c>
      <c r="E33" s="131">
        <f>E35</f>
        <v>5</v>
      </c>
      <c r="F33" s="131">
        <v>6092</v>
      </c>
    </row>
    <row r="34" spans="1:6" ht="33.75" customHeight="1">
      <c r="A34" s="116"/>
      <c r="B34" s="117" t="s">
        <v>374</v>
      </c>
      <c r="C34" s="131"/>
      <c r="D34" s="131"/>
      <c r="E34" s="131"/>
      <c r="F34" s="131"/>
    </row>
    <row r="35" spans="1:6" ht="33.75" customHeight="1">
      <c r="A35" s="116"/>
      <c r="B35" s="117" t="s">
        <v>432</v>
      </c>
      <c r="C35" s="131">
        <v>147</v>
      </c>
      <c r="D35" s="138">
        <v>39.47</v>
      </c>
      <c r="E35" s="138">
        <v>5</v>
      </c>
      <c r="F35" s="131">
        <v>6092</v>
      </c>
    </row>
    <row r="36" spans="1:6" ht="37.5" customHeight="1">
      <c r="A36" s="116"/>
      <c r="B36" s="130" t="s">
        <v>268</v>
      </c>
      <c r="C36" s="131"/>
      <c r="D36" s="131"/>
      <c r="E36" s="131"/>
      <c r="F36" s="131"/>
    </row>
    <row r="37" spans="1:6" ht="30.75" customHeight="1">
      <c r="A37" s="116"/>
      <c r="B37" s="117" t="s">
        <v>374</v>
      </c>
      <c r="C37" s="131"/>
      <c r="D37" s="131"/>
      <c r="E37" s="131"/>
      <c r="F37" s="131"/>
    </row>
    <row r="38" spans="1:6" ht="21" customHeight="1">
      <c r="A38" s="116"/>
      <c r="B38" s="117" t="s">
        <v>65</v>
      </c>
      <c r="C38" s="118"/>
      <c r="D38" s="118"/>
      <c r="E38" s="118"/>
      <c r="F38" s="118"/>
    </row>
    <row r="39" spans="1:6" ht="24.6">
      <c r="A39" s="239" t="s">
        <v>187</v>
      </c>
      <c r="B39" s="240"/>
      <c r="C39" s="113" t="s">
        <v>116</v>
      </c>
      <c r="D39" s="113" t="s">
        <v>116</v>
      </c>
      <c r="E39" s="113" t="s">
        <v>116</v>
      </c>
      <c r="F39" s="176">
        <f>F33+F24+F10</f>
        <v>192762.231011</v>
      </c>
    </row>
    <row r="40" spans="1:6" ht="24.6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26" t="s">
        <v>247</v>
      </c>
      <c r="B2" s="226"/>
      <c r="C2" s="226"/>
      <c r="D2" s="226"/>
      <c r="E2" s="226"/>
    </row>
    <row r="3" spans="1:5" ht="20.25" customHeight="1">
      <c r="A3" s="227" t="s">
        <v>190</v>
      </c>
      <c r="B3" s="227"/>
      <c r="C3" s="47"/>
      <c r="D3" s="47"/>
      <c r="E3" s="47"/>
    </row>
    <row r="5" spans="1:5" ht="20.25" customHeight="1">
      <c r="A5" s="227" t="s">
        <v>189</v>
      </c>
      <c r="B5" s="227"/>
      <c r="C5" s="50"/>
      <c r="D5" s="47"/>
      <c r="E5" s="47"/>
    </row>
    <row r="7" spans="1:5" ht="20.25" customHeight="1">
      <c r="A7" s="228" t="s">
        <v>284</v>
      </c>
      <c r="B7" s="228"/>
      <c r="C7" s="228"/>
      <c r="D7" s="228"/>
      <c r="E7" s="228"/>
    </row>
    <row r="8" spans="1:5" ht="56.25" customHeight="1">
      <c r="A8" s="51" t="s">
        <v>177</v>
      </c>
      <c r="B8" s="36" t="s">
        <v>20</v>
      </c>
      <c r="C8" s="36" t="s">
        <v>270</v>
      </c>
      <c r="D8" s="36" t="s">
        <v>271</v>
      </c>
      <c r="E8" s="36" t="s">
        <v>272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273</v>
      </c>
      <c r="C10" s="51" t="s">
        <v>116</v>
      </c>
      <c r="D10" s="51" t="s">
        <v>116</v>
      </c>
      <c r="E10" s="46"/>
    </row>
    <row r="11" spans="1:5" ht="24.75" customHeight="1">
      <c r="A11" s="48"/>
      <c r="B11" s="53" t="s">
        <v>380</v>
      </c>
      <c r="C11" s="108"/>
      <c r="D11" s="108"/>
      <c r="E11" s="46"/>
    </row>
    <row r="12" spans="1:5" ht="24.75" customHeight="1">
      <c r="A12" s="48"/>
      <c r="B12" s="53"/>
      <c r="C12" s="108"/>
      <c r="D12" s="108"/>
      <c r="E12" s="46"/>
    </row>
    <row r="13" spans="1:5" ht="20.25" customHeight="1">
      <c r="A13" s="48"/>
      <c r="B13" s="53" t="s">
        <v>65</v>
      </c>
      <c r="C13" s="46"/>
      <c r="D13" s="46"/>
      <c r="E13" s="46"/>
    </row>
    <row r="14" spans="1:5" ht="20.25" customHeight="1">
      <c r="A14" s="48"/>
      <c r="B14" s="53" t="s">
        <v>274</v>
      </c>
      <c r="C14" s="51" t="s">
        <v>116</v>
      </c>
      <c r="D14" s="51" t="s">
        <v>116</v>
      </c>
      <c r="E14" s="46"/>
    </row>
    <row r="15" spans="1:5" ht="20.25" customHeight="1">
      <c r="A15" s="48"/>
      <c r="B15" s="53" t="s">
        <v>374</v>
      </c>
      <c r="C15" s="108"/>
      <c r="D15" s="108"/>
      <c r="E15" s="46"/>
    </row>
    <row r="16" spans="1:5" ht="20.25" customHeight="1">
      <c r="A16" s="48"/>
      <c r="B16" s="53"/>
      <c r="C16" s="108"/>
      <c r="D16" s="108"/>
      <c r="E16" s="46"/>
    </row>
    <row r="17" spans="1:5" ht="21" customHeight="1">
      <c r="A17" s="48"/>
      <c r="B17" s="53" t="s">
        <v>65</v>
      </c>
      <c r="C17" s="46"/>
      <c r="D17" s="46"/>
      <c r="E17" s="46"/>
    </row>
    <row r="18" spans="1:5">
      <c r="A18" s="224" t="s">
        <v>187</v>
      </c>
      <c r="B18" s="225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view="pageBreakPreview" zoomScale="85" zoomScaleNormal="115" zoomScaleSheetLayoutView="85" workbookViewId="0">
      <selection activeCell="H34" sqref="H34"/>
    </sheetView>
  </sheetViews>
  <sheetFormatPr defaultColWidth="9.33203125" defaultRowHeight="15"/>
  <cols>
    <col min="1" max="1" width="9.33203125" style="44"/>
    <col min="2" max="2" width="73.44140625" style="44" customWidth="1"/>
    <col min="3" max="3" width="20.109375" style="44" customWidth="1"/>
    <col min="4" max="4" width="34" style="44" customWidth="1"/>
    <col min="5" max="5" width="28.441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368</v>
      </c>
    </row>
    <row r="2" spans="1:5" ht="37.5" customHeight="1">
      <c r="A2" s="243" t="s">
        <v>247</v>
      </c>
      <c r="B2" s="243"/>
      <c r="C2" s="243"/>
      <c r="D2" s="243"/>
      <c r="E2" s="243"/>
    </row>
    <row r="3" spans="1:5" ht="39" customHeight="1">
      <c r="A3" s="238" t="s">
        <v>190</v>
      </c>
      <c r="B3" s="238"/>
      <c r="C3" s="148" t="s">
        <v>464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9.25" customHeight="1">
      <c r="A5" s="238" t="s">
        <v>189</v>
      </c>
      <c r="B5" s="238"/>
      <c r="C5" s="112" t="s">
        <v>455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4" t="s">
        <v>285</v>
      </c>
      <c r="B7" s="244"/>
      <c r="C7" s="244"/>
      <c r="D7" s="244"/>
      <c r="E7" s="244"/>
    </row>
    <row r="8" spans="1:5" ht="90" customHeight="1">
      <c r="A8" s="114" t="s">
        <v>177</v>
      </c>
      <c r="B8" s="114" t="s">
        <v>191</v>
      </c>
      <c r="C8" s="114" t="s">
        <v>275</v>
      </c>
      <c r="D8" s="114" t="s">
        <v>276</v>
      </c>
      <c r="E8" s="114" t="s">
        <v>277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31</v>
      </c>
      <c r="B10" s="117" t="s">
        <v>278</v>
      </c>
      <c r="C10" s="113" t="s">
        <v>116</v>
      </c>
      <c r="D10" s="113" t="s">
        <v>116</v>
      </c>
      <c r="E10" s="117"/>
    </row>
    <row r="11" spans="1:5" ht="24.75" customHeight="1">
      <c r="A11" s="132"/>
      <c r="B11" s="117" t="s">
        <v>25</v>
      </c>
      <c r="C11" s="113"/>
      <c r="D11" s="113"/>
      <c r="E11" s="117"/>
    </row>
    <row r="12" spans="1:5" ht="48" customHeight="1">
      <c r="A12" s="117"/>
      <c r="B12" s="133" t="s">
        <v>381</v>
      </c>
      <c r="C12" s="117"/>
      <c r="D12" s="117"/>
      <c r="E12" s="117"/>
    </row>
    <row r="13" spans="1:5" ht="48" customHeight="1">
      <c r="A13" s="117"/>
      <c r="B13" s="133" t="s">
        <v>382</v>
      </c>
      <c r="C13" s="117"/>
      <c r="D13" s="117"/>
      <c r="E13" s="117"/>
    </row>
    <row r="14" spans="1:5" ht="77.25" customHeight="1">
      <c r="A14" s="117"/>
      <c r="B14" s="133" t="s">
        <v>279</v>
      </c>
      <c r="C14" s="117"/>
      <c r="D14" s="117"/>
      <c r="E14" s="117"/>
    </row>
    <row r="15" spans="1:5" ht="20.25" hidden="1" customHeight="1">
      <c r="A15" s="117"/>
      <c r="B15" s="133" t="s">
        <v>65</v>
      </c>
      <c r="C15" s="117"/>
      <c r="D15" s="117"/>
      <c r="E15" s="117"/>
    </row>
    <row r="16" spans="1:5" ht="48.75" customHeight="1">
      <c r="A16" s="132" t="s">
        <v>32</v>
      </c>
      <c r="B16" s="133" t="s">
        <v>280</v>
      </c>
      <c r="C16" s="113" t="s">
        <v>116</v>
      </c>
      <c r="D16" s="113" t="s">
        <v>116</v>
      </c>
      <c r="E16" s="117"/>
    </row>
    <row r="17" spans="1:5" ht="26.25" customHeight="1">
      <c r="A17" s="132"/>
      <c r="B17" s="133" t="s">
        <v>25</v>
      </c>
      <c r="C17" s="113"/>
      <c r="D17" s="113"/>
      <c r="E17" s="117"/>
    </row>
    <row r="18" spans="1:5" ht="51" customHeight="1">
      <c r="A18" s="132"/>
      <c r="B18" s="133" t="s">
        <v>383</v>
      </c>
      <c r="C18" s="113"/>
      <c r="D18" s="113"/>
      <c r="E18" s="117"/>
    </row>
    <row r="19" spans="1:5" ht="25.5" customHeight="1">
      <c r="A19" s="132"/>
      <c r="B19" s="133" t="s">
        <v>384</v>
      </c>
      <c r="C19" s="113"/>
      <c r="D19" s="113"/>
      <c r="E19" s="117"/>
    </row>
    <row r="20" spans="1:5" ht="20.25" hidden="1" customHeight="1">
      <c r="A20" s="117"/>
      <c r="B20" s="133" t="s">
        <v>65</v>
      </c>
      <c r="C20" s="117"/>
      <c r="D20" s="117"/>
      <c r="E20" s="117"/>
    </row>
    <row r="21" spans="1:5" ht="55.5" customHeight="1">
      <c r="A21" s="132" t="s">
        <v>33</v>
      </c>
      <c r="B21" s="117" t="s">
        <v>367</v>
      </c>
      <c r="C21" s="113" t="s">
        <v>116</v>
      </c>
      <c r="D21" s="113" t="s">
        <v>116</v>
      </c>
      <c r="E21" s="117"/>
    </row>
    <row r="22" spans="1:5" ht="24" customHeight="1">
      <c r="A22" s="132"/>
      <c r="B22" s="117" t="s">
        <v>25</v>
      </c>
      <c r="C22" s="113"/>
      <c r="D22" s="113"/>
      <c r="E22" s="117"/>
    </row>
    <row r="23" spans="1:5" ht="76.5" customHeight="1">
      <c r="A23" s="132"/>
      <c r="B23" s="133" t="s">
        <v>385</v>
      </c>
      <c r="C23" s="117"/>
      <c r="D23" s="117"/>
      <c r="E23" s="117"/>
    </row>
    <row r="24" spans="1:5" ht="78.75" customHeight="1">
      <c r="A24" s="132"/>
      <c r="B24" s="133" t="s">
        <v>386</v>
      </c>
      <c r="C24" s="117"/>
      <c r="D24" s="117"/>
      <c r="E24" s="117"/>
    </row>
    <row r="25" spans="1:5" ht="6.75" customHeight="1">
      <c r="A25" s="132"/>
      <c r="B25" s="133" t="s">
        <v>387</v>
      </c>
      <c r="C25" s="117"/>
      <c r="D25" s="117"/>
      <c r="E25" s="117"/>
    </row>
    <row r="26" spans="1:5" ht="49.5" customHeight="1">
      <c r="A26" s="132" t="s">
        <v>34</v>
      </c>
      <c r="B26" s="117" t="s">
        <v>281</v>
      </c>
      <c r="C26" s="113" t="s">
        <v>116</v>
      </c>
      <c r="D26" s="113" t="s">
        <v>116</v>
      </c>
      <c r="E26" s="117"/>
    </row>
    <row r="27" spans="1:5" ht="28.5" customHeight="1">
      <c r="A27" s="132"/>
      <c r="B27" s="117" t="s">
        <v>25</v>
      </c>
      <c r="C27" s="113"/>
      <c r="D27" s="113"/>
      <c r="E27" s="117"/>
    </row>
    <row r="28" spans="1:5" ht="28.5" customHeight="1">
      <c r="A28" s="132"/>
      <c r="B28" s="117" t="s">
        <v>465</v>
      </c>
      <c r="C28" s="151">
        <v>1</v>
      </c>
      <c r="D28" s="151">
        <v>1</v>
      </c>
      <c r="E28" s="144">
        <v>0</v>
      </c>
    </row>
    <row r="29" spans="1:5" ht="28.5" customHeight="1">
      <c r="A29" s="132"/>
      <c r="B29" s="117" t="s">
        <v>523</v>
      </c>
      <c r="C29" s="151">
        <v>1</v>
      </c>
      <c r="D29" s="151">
        <v>1</v>
      </c>
      <c r="E29" s="144">
        <v>5100</v>
      </c>
    </row>
    <row r="30" spans="1:5" ht="58.5" customHeight="1">
      <c r="A30" s="132"/>
      <c r="B30" s="117" t="s">
        <v>466</v>
      </c>
      <c r="C30" s="151">
        <v>1</v>
      </c>
      <c r="D30" s="151">
        <v>1</v>
      </c>
      <c r="E30" s="144">
        <v>31551</v>
      </c>
    </row>
    <row r="31" spans="1:5" ht="54.75" customHeight="1">
      <c r="A31" s="132"/>
      <c r="B31" s="117" t="s">
        <v>467</v>
      </c>
      <c r="C31" s="151">
        <v>1</v>
      </c>
      <c r="D31" s="151">
        <v>1</v>
      </c>
      <c r="E31" s="144">
        <v>30910</v>
      </c>
    </row>
    <row r="32" spans="1:5" ht="54.75" customHeight="1">
      <c r="A32" s="132"/>
      <c r="B32" s="117" t="s">
        <v>522</v>
      </c>
      <c r="C32" s="151">
        <v>1</v>
      </c>
      <c r="D32" s="151">
        <v>1</v>
      </c>
      <c r="E32" s="144">
        <v>3600</v>
      </c>
    </row>
    <row r="33" spans="1:5" ht="33.75" customHeight="1">
      <c r="A33" s="132"/>
      <c r="B33" s="117" t="s">
        <v>521</v>
      </c>
      <c r="C33" s="151">
        <v>1</v>
      </c>
      <c r="D33" s="151">
        <v>1</v>
      </c>
      <c r="E33" s="144">
        <v>9800</v>
      </c>
    </row>
    <row r="34" spans="1:5" ht="57" customHeight="1">
      <c r="A34" s="132"/>
      <c r="B34" s="117" t="s">
        <v>468</v>
      </c>
      <c r="C34" s="151">
        <v>1</v>
      </c>
      <c r="D34" s="151">
        <v>1</v>
      </c>
      <c r="E34" s="144">
        <v>23600</v>
      </c>
    </row>
    <row r="35" spans="1:5" ht="42" customHeight="1">
      <c r="A35" s="132"/>
      <c r="B35" s="133" t="s">
        <v>524</v>
      </c>
      <c r="C35" s="152" t="s">
        <v>31</v>
      </c>
      <c r="D35" s="152" t="s">
        <v>31</v>
      </c>
      <c r="E35" s="144">
        <v>1000</v>
      </c>
    </row>
    <row r="36" spans="1:5" ht="24.6">
      <c r="A36" s="239" t="s">
        <v>187</v>
      </c>
      <c r="B36" s="240"/>
      <c r="C36" s="113" t="s">
        <v>116</v>
      </c>
      <c r="D36" s="113" t="s">
        <v>116</v>
      </c>
      <c r="E36" s="144">
        <f>E28+E29+E30+E31+E32+E33+E34+E35</f>
        <v>105561</v>
      </c>
    </row>
    <row r="37" spans="1:5" ht="24.6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view="pageBreakPreview" zoomScale="60" zoomScaleNormal="115" workbookViewId="0">
      <selection activeCell="O23" sqref="O23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0"/>
      <c r="B1" s="110"/>
      <c r="C1" s="110"/>
      <c r="D1" s="110" t="s">
        <v>369</v>
      </c>
    </row>
    <row r="2" spans="1:4" ht="44.25" customHeight="1">
      <c r="A2" s="241" t="s">
        <v>247</v>
      </c>
      <c r="B2" s="241"/>
      <c r="C2" s="241"/>
      <c r="D2" s="241"/>
    </row>
    <row r="3" spans="1:4" ht="50.25" customHeight="1">
      <c r="A3" s="238" t="s">
        <v>190</v>
      </c>
      <c r="B3" s="238"/>
      <c r="C3" s="149" t="s">
        <v>456</v>
      </c>
      <c r="D3" s="111"/>
    </row>
    <row r="4" spans="1:4" ht="24.6">
      <c r="A4" s="110"/>
      <c r="B4" s="110"/>
      <c r="C4" s="110"/>
      <c r="D4" s="110"/>
    </row>
    <row r="5" spans="1:4" ht="35.25" customHeight="1">
      <c r="A5" s="238" t="s">
        <v>189</v>
      </c>
      <c r="B5" s="238"/>
      <c r="C5" s="112" t="s">
        <v>455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4" t="s">
        <v>286</v>
      </c>
      <c r="B7" s="244"/>
      <c r="C7" s="244"/>
      <c r="D7" s="244"/>
    </row>
    <row r="8" spans="1:4" ht="69" customHeight="1">
      <c r="A8" s="113" t="s">
        <v>177</v>
      </c>
      <c r="B8" s="114" t="s">
        <v>191</v>
      </c>
      <c r="C8" s="114" t="s">
        <v>282</v>
      </c>
      <c r="D8" s="114" t="s">
        <v>283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389</v>
      </c>
      <c r="C10" s="113"/>
      <c r="D10" s="150" t="str">
        <f>D12</f>
        <v>3500</v>
      </c>
    </row>
    <row r="11" spans="1:4" ht="41.25" customHeight="1">
      <c r="A11" s="117"/>
      <c r="B11" s="133" t="s">
        <v>374</v>
      </c>
      <c r="C11" s="117"/>
      <c r="D11" s="117"/>
    </row>
    <row r="12" spans="1:4" ht="41.25" customHeight="1">
      <c r="A12" s="117"/>
      <c r="B12" s="133" t="s">
        <v>457</v>
      </c>
      <c r="C12" s="117" t="s">
        <v>31</v>
      </c>
      <c r="D12" s="117" t="s">
        <v>458</v>
      </c>
    </row>
    <row r="13" spans="1:4" ht="54" customHeight="1">
      <c r="A13" s="117"/>
      <c r="B13" s="133" t="s">
        <v>388</v>
      </c>
      <c r="C13" s="117"/>
      <c r="D13" s="117"/>
    </row>
    <row r="14" spans="1:4" ht="41.25" customHeight="1">
      <c r="A14" s="117"/>
      <c r="B14" s="133" t="s">
        <v>374</v>
      </c>
      <c r="C14" s="117"/>
      <c r="D14" s="117"/>
    </row>
    <row r="15" spans="1:4" ht="41.25" hidden="1" customHeight="1">
      <c r="A15" s="117"/>
      <c r="B15" s="133"/>
      <c r="C15" s="117"/>
      <c r="D15" s="117"/>
    </row>
    <row r="16" spans="1:4" ht="56.25" customHeight="1">
      <c r="A16" s="117"/>
      <c r="B16" s="133" t="s">
        <v>390</v>
      </c>
      <c r="C16" s="117"/>
      <c r="D16" s="144" t="str">
        <f>D19</f>
        <v>3500</v>
      </c>
    </row>
    <row r="17" spans="1:4" ht="41.25" customHeight="1">
      <c r="A17" s="117"/>
      <c r="B17" s="133" t="s">
        <v>25</v>
      </c>
      <c r="C17" s="117"/>
      <c r="D17" s="117"/>
    </row>
    <row r="18" spans="1:4" ht="51" customHeight="1">
      <c r="A18" s="117"/>
      <c r="B18" s="133" t="s">
        <v>391</v>
      </c>
      <c r="C18" s="117"/>
      <c r="D18" s="117"/>
    </row>
    <row r="19" spans="1:4" ht="34.5" customHeight="1">
      <c r="A19" s="117"/>
      <c r="B19" s="133" t="s">
        <v>459</v>
      </c>
      <c r="C19" s="117" t="s">
        <v>31</v>
      </c>
      <c r="D19" s="117" t="s">
        <v>458</v>
      </c>
    </row>
    <row r="20" spans="1:4" ht="37.5" customHeight="1">
      <c r="A20" s="117"/>
      <c r="B20" s="133" t="s">
        <v>460</v>
      </c>
      <c r="C20" s="117"/>
      <c r="D20" s="144">
        <f>D21+D22+D25+D23</f>
        <v>55062</v>
      </c>
    </row>
    <row r="21" spans="1:4" ht="54.75" customHeight="1">
      <c r="A21" s="117"/>
      <c r="B21" s="133" t="s">
        <v>517</v>
      </c>
      <c r="C21" s="117" t="s">
        <v>31</v>
      </c>
      <c r="D21" s="117" t="s">
        <v>518</v>
      </c>
    </row>
    <row r="22" spans="1:4" ht="32.25" customHeight="1">
      <c r="A22" s="117"/>
      <c r="B22" s="133" t="s">
        <v>461</v>
      </c>
      <c r="C22" s="117" t="s">
        <v>31</v>
      </c>
      <c r="D22" s="117" t="s">
        <v>462</v>
      </c>
    </row>
    <row r="23" spans="1:4" ht="39" customHeight="1">
      <c r="A23" s="117"/>
      <c r="B23" s="133" t="s">
        <v>519</v>
      </c>
      <c r="C23" s="117"/>
      <c r="D23" s="117" t="s">
        <v>520</v>
      </c>
    </row>
    <row r="24" spans="1:4" ht="32.25" customHeight="1">
      <c r="A24" s="117"/>
      <c r="B24" s="133" t="s">
        <v>511</v>
      </c>
      <c r="C24" s="117"/>
      <c r="D24" s="117" t="s">
        <v>516</v>
      </c>
    </row>
    <row r="25" spans="1:4" ht="37.5" customHeight="1">
      <c r="A25" s="117"/>
      <c r="B25" s="133" t="s">
        <v>463</v>
      </c>
      <c r="C25" s="117" t="s">
        <v>32</v>
      </c>
      <c r="D25" s="144">
        <v>44162</v>
      </c>
    </row>
    <row r="26" spans="1:4" ht="53.25" customHeight="1">
      <c r="A26" s="239" t="s">
        <v>187</v>
      </c>
      <c r="B26" s="240"/>
      <c r="C26" s="113" t="s">
        <v>116</v>
      </c>
      <c r="D26" s="113">
        <f>D16+D10+D20</f>
        <v>62062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0"/>
      <c r="B1" s="110"/>
      <c r="C1" s="110"/>
      <c r="D1" s="110"/>
      <c r="E1" s="110" t="s">
        <v>370</v>
      </c>
    </row>
    <row r="2" spans="1:5" ht="24" customHeight="1">
      <c r="A2" s="241" t="s">
        <v>247</v>
      </c>
      <c r="B2" s="241"/>
      <c r="C2" s="241"/>
      <c r="D2" s="241"/>
      <c r="E2" s="241"/>
    </row>
    <row r="3" spans="1:5" ht="56.25" customHeight="1">
      <c r="A3" s="238" t="s">
        <v>190</v>
      </c>
      <c r="B3" s="238"/>
      <c r="C3" s="111"/>
      <c r="D3" s="111"/>
      <c r="E3" s="111"/>
    </row>
    <row r="4" spans="1:5" ht="24.6">
      <c r="A4" s="110"/>
      <c r="B4" s="110"/>
      <c r="C4" s="110"/>
      <c r="D4" s="110"/>
      <c r="E4" s="110"/>
    </row>
    <row r="5" spans="1:5" ht="33.75" customHeight="1">
      <c r="A5" s="238" t="s">
        <v>189</v>
      </c>
      <c r="B5" s="238"/>
      <c r="C5" s="112"/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4" t="s">
        <v>288</v>
      </c>
      <c r="B7" s="244"/>
      <c r="C7" s="244"/>
      <c r="D7" s="244"/>
      <c r="E7" s="244"/>
    </row>
    <row r="8" spans="1:5" ht="99.75" customHeight="1">
      <c r="A8" s="114" t="s">
        <v>177</v>
      </c>
      <c r="B8" s="114" t="s">
        <v>191</v>
      </c>
      <c r="C8" s="114" t="s">
        <v>270</v>
      </c>
      <c r="D8" s="114" t="s">
        <v>287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392</v>
      </c>
      <c r="C10" s="113"/>
      <c r="D10" s="113"/>
      <c r="E10" s="113"/>
    </row>
    <row r="11" spans="1:5" ht="33" customHeight="1">
      <c r="A11" s="117"/>
      <c r="B11" s="133" t="s">
        <v>393</v>
      </c>
      <c r="C11" s="117"/>
      <c r="D11" s="117"/>
      <c r="E11" s="117"/>
    </row>
    <row r="12" spans="1:5" ht="33" customHeight="1">
      <c r="A12" s="117"/>
      <c r="B12" s="133"/>
      <c r="C12" s="117"/>
      <c r="D12" s="117"/>
      <c r="E12" s="117"/>
    </row>
    <row r="13" spans="1:5" ht="33" customHeight="1">
      <c r="A13" s="117"/>
      <c r="B13" s="133"/>
      <c r="C13" s="117"/>
      <c r="D13" s="117"/>
      <c r="E13" s="117"/>
    </row>
    <row r="14" spans="1:5" ht="33" customHeight="1">
      <c r="A14" s="117"/>
      <c r="B14" s="133"/>
      <c r="C14" s="117"/>
      <c r="D14" s="117"/>
      <c r="E14" s="117"/>
    </row>
    <row r="15" spans="1:5" ht="33" customHeight="1">
      <c r="A15" s="117"/>
      <c r="B15" s="133"/>
      <c r="C15" s="117"/>
      <c r="D15" s="117"/>
      <c r="E15" s="117"/>
    </row>
    <row r="16" spans="1:5" ht="39" customHeight="1">
      <c r="A16" s="117"/>
      <c r="B16" s="133"/>
      <c r="C16" s="117"/>
      <c r="D16" s="117"/>
      <c r="E16" s="117"/>
    </row>
    <row r="17" spans="1:5" ht="42" customHeight="1">
      <c r="A17" s="239" t="s">
        <v>187</v>
      </c>
      <c r="B17" s="240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view="pageBreakPreview" zoomScale="60" zoomScaleNormal="115" workbookViewId="0">
      <selection activeCell="F28" sqref="F28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1" t="s">
        <v>247</v>
      </c>
      <c r="B2" s="241"/>
      <c r="C2" s="241"/>
      <c r="D2" s="241"/>
      <c r="E2" s="241"/>
      <c r="F2" s="241"/>
    </row>
    <row r="3" spans="1:6" ht="31.5" customHeight="1">
      <c r="A3" s="238" t="s">
        <v>190</v>
      </c>
      <c r="B3" s="238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0.25" customHeight="1">
      <c r="A5" s="238" t="s">
        <v>189</v>
      </c>
      <c r="B5" s="238"/>
      <c r="C5" s="134" t="s">
        <v>455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4" t="s">
        <v>289</v>
      </c>
      <c r="B7" s="244"/>
      <c r="C7" s="244"/>
      <c r="D7" s="244"/>
      <c r="E7" s="244"/>
      <c r="F7" s="244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445</v>
      </c>
      <c r="C17" s="133" t="s">
        <v>452</v>
      </c>
      <c r="D17" s="144" t="s">
        <v>453</v>
      </c>
      <c r="E17" s="144">
        <v>1</v>
      </c>
      <c r="F17" s="145">
        <f>D17*E17</f>
        <v>500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446</v>
      </c>
      <c r="C20" s="133"/>
      <c r="D20" s="144"/>
      <c r="E20" s="144"/>
      <c r="F20" s="145">
        <v>15000</v>
      </c>
    </row>
    <row r="21" spans="1:6" ht="36.75" customHeight="1">
      <c r="A21" s="143"/>
      <c r="B21" s="133" t="s">
        <v>447</v>
      </c>
      <c r="C21" s="133"/>
      <c r="D21" s="144"/>
      <c r="E21" s="144"/>
      <c r="F21" s="145" t="s">
        <v>451</v>
      </c>
    </row>
    <row r="22" spans="1:6" ht="36.75" customHeight="1">
      <c r="A22" s="143"/>
      <c r="B22" s="133" t="s">
        <v>448</v>
      </c>
      <c r="C22" s="133"/>
      <c r="D22" s="144"/>
      <c r="E22" s="144"/>
      <c r="F22" s="145" t="s">
        <v>450</v>
      </c>
    </row>
    <row r="23" spans="1:6" ht="36.75" customHeight="1">
      <c r="A23" s="143"/>
      <c r="B23" s="133" t="s">
        <v>515</v>
      </c>
      <c r="C23" s="133" t="s">
        <v>452</v>
      </c>
      <c r="D23" s="144">
        <v>100</v>
      </c>
      <c r="E23" s="144">
        <v>1</v>
      </c>
      <c r="F23" s="145">
        <f>D23*E23</f>
        <v>100</v>
      </c>
    </row>
    <row r="24" spans="1:6" ht="36.75" customHeight="1">
      <c r="A24" s="143"/>
      <c r="B24" s="133" t="s">
        <v>514</v>
      </c>
      <c r="C24" s="133"/>
      <c r="D24" s="144"/>
      <c r="E24" s="144"/>
      <c r="F24" s="145">
        <v>51030</v>
      </c>
    </row>
    <row r="25" spans="1:6" ht="36.75" customHeight="1">
      <c r="A25" s="143"/>
      <c r="B25" s="133" t="s">
        <v>449</v>
      </c>
      <c r="C25" s="133"/>
      <c r="D25" s="144"/>
      <c r="E25" s="144"/>
      <c r="F25" s="145">
        <v>62370</v>
      </c>
    </row>
    <row r="26" spans="1:6" ht="36.75" customHeight="1">
      <c r="A26" s="143"/>
      <c r="B26" s="133" t="s">
        <v>513</v>
      </c>
      <c r="C26" s="133"/>
      <c r="D26" s="144"/>
      <c r="E26" s="144"/>
      <c r="F26" s="145">
        <v>37800</v>
      </c>
    </row>
    <row r="27" spans="1:6" ht="24.6">
      <c r="A27" s="239" t="s">
        <v>187</v>
      </c>
      <c r="B27" s="240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</f>
        <v>175800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zoomScale="60" zoomScaleNormal="115" workbookViewId="0">
      <selection activeCell="M11" sqref="M11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0"/>
      <c r="B1" s="110"/>
      <c r="C1" s="110"/>
      <c r="D1" s="110"/>
      <c r="E1" s="110"/>
      <c r="F1" s="110" t="s">
        <v>371</v>
      </c>
    </row>
    <row r="2" spans="1:6" ht="24" customHeight="1">
      <c r="A2" s="241" t="s">
        <v>247</v>
      </c>
      <c r="B2" s="241"/>
      <c r="C2" s="241"/>
      <c r="D2" s="241"/>
      <c r="E2" s="241"/>
      <c r="F2" s="241"/>
    </row>
    <row r="3" spans="1:6" ht="31.5" customHeight="1">
      <c r="A3" s="238" t="s">
        <v>190</v>
      </c>
      <c r="B3" s="238"/>
      <c r="C3" s="134" t="s">
        <v>140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5.5" customHeight="1">
      <c r="A5" s="238" t="s">
        <v>189</v>
      </c>
      <c r="B5" s="238"/>
      <c r="C5" s="245" t="s">
        <v>30</v>
      </c>
      <c r="D5" s="246"/>
      <c r="E5" s="246"/>
      <c r="F5" s="246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4" t="s">
        <v>289</v>
      </c>
      <c r="B7" s="244"/>
      <c r="C7" s="244"/>
      <c r="D7" s="244"/>
      <c r="E7" s="244"/>
      <c r="F7" s="244"/>
    </row>
    <row r="8" spans="1:6" ht="72.75" customHeight="1">
      <c r="A8" s="113" t="s">
        <v>177</v>
      </c>
      <c r="B8" s="114" t="s">
        <v>191</v>
      </c>
      <c r="C8" s="114" t="s">
        <v>290</v>
      </c>
      <c r="D8" s="114" t="s">
        <v>270</v>
      </c>
      <c r="E8" s="114" t="s">
        <v>291</v>
      </c>
      <c r="F8" s="114" t="s">
        <v>292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394</v>
      </c>
      <c r="C10" s="117"/>
      <c r="D10" s="113"/>
      <c r="E10" s="113"/>
      <c r="F10" s="113"/>
    </row>
    <row r="11" spans="1:6" ht="33.75" customHeight="1">
      <c r="A11" s="132"/>
      <c r="B11" s="117" t="s">
        <v>395</v>
      </c>
      <c r="C11" s="117"/>
      <c r="D11" s="113"/>
      <c r="E11" s="113"/>
      <c r="F11" s="113"/>
    </row>
    <row r="12" spans="1:6" ht="41.25" hidden="1" customHeight="1">
      <c r="A12" s="132"/>
      <c r="B12" s="117"/>
      <c r="C12" s="117"/>
      <c r="D12" s="147"/>
      <c r="E12" s="147"/>
      <c r="F12" s="146"/>
    </row>
    <row r="13" spans="1:6" ht="43.5" hidden="1" customHeight="1">
      <c r="A13" s="132"/>
      <c r="B13" s="117"/>
      <c r="C13" s="117"/>
      <c r="D13" s="147"/>
      <c r="E13" s="147"/>
      <c r="F13" s="146"/>
    </row>
    <row r="14" spans="1:6" ht="43.5" hidden="1" customHeight="1">
      <c r="A14" s="132"/>
      <c r="B14" s="117"/>
      <c r="C14" s="117"/>
      <c r="D14" s="147"/>
      <c r="E14" s="147"/>
      <c r="F14" s="146"/>
    </row>
    <row r="15" spans="1:6" ht="43.5" hidden="1" customHeight="1">
      <c r="A15" s="132"/>
      <c r="B15" s="117"/>
      <c r="C15" s="133"/>
      <c r="D15" s="147"/>
      <c r="E15" s="147"/>
      <c r="F15" s="145"/>
    </row>
    <row r="16" spans="1:6" ht="32.25" hidden="1" customHeight="1">
      <c r="A16" s="117"/>
      <c r="B16" s="133"/>
      <c r="C16" s="133"/>
      <c r="D16" s="144"/>
      <c r="E16" s="144"/>
      <c r="F16" s="145"/>
    </row>
    <row r="17" spans="1:6" ht="32.25" customHeight="1">
      <c r="A17" s="117"/>
      <c r="B17" s="133" t="s">
        <v>504</v>
      </c>
      <c r="C17" s="133"/>
      <c r="D17" s="144"/>
      <c r="E17" s="144"/>
      <c r="F17" s="145">
        <v>4000</v>
      </c>
    </row>
    <row r="18" spans="1:6" ht="32.25" hidden="1" customHeight="1">
      <c r="A18" s="117"/>
      <c r="B18" s="133"/>
      <c r="C18" s="133"/>
      <c r="D18" s="144"/>
      <c r="E18" s="144"/>
      <c r="F18" s="145"/>
    </row>
    <row r="19" spans="1:6" ht="36.75" hidden="1" customHeight="1">
      <c r="A19" s="117"/>
      <c r="B19" s="133"/>
      <c r="C19" s="133"/>
      <c r="D19" s="144"/>
      <c r="E19" s="144"/>
      <c r="F19" s="145"/>
    </row>
    <row r="20" spans="1:6" ht="36.75" customHeight="1">
      <c r="A20" s="143"/>
      <c r="B20" s="133" t="s">
        <v>444</v>
      </c>
      <c r="C20" s="133" t="s">
        <v>454</v>
      </c>
      <c r="D20" s="144">
        <v>15</v>
      </c>
      <c r="E20" s="144">
        <v>180</v>
      </c>
      <c r="F20" s="145">
        <f>D20*E20</f>
        <v>2700</v>
      </c>
    </row>
    <row r="21" spans="1:6" ht="36.75" customHeight="1">
      <c r="A21" s="143"/>
      <c r="B21" s="133" t="s">
        <v>505</v>
      </c>
      <c r="C21" s="133"/>
      <c r="D21" s="144"/>
      <c r="E21" s="144"/>
      <c r="F21" s="145">
        <v>13300</v>
      </c>
    </row>
    <row r="22" spans="1:6" ht="36.75" customHeight="1">
      <c r="A22" s="143"/>
      <c r="B22" s="133"/>
      <c r="C22" s="133"/>
      <c r="D22" s="144"/>
      <c r="E22" s="144"/>
      <c r="F22" s="145"/>
    </row>
    <row r="23" spans="1:6" ht="36.75" customHeight="1">
      <c r="A23" s="143"/>
      <c r="B23" s="133"/>
      <c r="C23" s="133"/>
      <c r="D23" s="144"/>
      <c r="E23" s="144"/>
      <c r="F23" s="145"/>
    </row>
    <row r="24" spans="1:6" ht="36.75" customHeight="1">
      <c r="A24" s="143"/>
      <c r="B24" s="133"/>
      <c r="C24" s="133"/>
      <c r="D24" s="144"/>
      <c r="E24" s="144"/>
      <c r="F24" s="145"/>
    </row>
    <row r="25" spans="1:6" ht="24.6">
      <c r="A25" s="239" t="s">
        <v>187</v>
      </c>
      <c r="B25" s="240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20000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352</v>
      </c>
    </row>
    <row r="2" spans="2:167" s="56" customFormat="1" ht="9" customHeight="1">
      <c r="CS2" s="56" t="s">
        <v>351</v>
      </c>
    </row>
    <row r="3" spans="2:167" s="56" customFormat="1" ht="9" customHeight="1">
      <c r="CS3" s="56" t="s">
        <v>350</v>
      </c>
    </row>
    <row r="4" spans="2:167" s="56" customFormat="1" ht="9" customHeight="1">
      <c r="CS4" s="56" t="s">
        <v>349</v>
      </c>
    </row>
    <row r="5" spans="2:167" s="56" customFormat="1" ht="3" customHeight="1"/>
    <row r="6" spans="2:167" s="92" customFormat="1" ht="9" customHeight="1">
      <c r="CS6" s="92" t="s">
        <v>348</v>
      </c>
    </row>
    <row r="7" spans="2:167" s="56" customFormat="1" ht="6" customHeight="1"/>
    <row r="8" spans="2:167" s="55" customFormat="1" ht="10.5" customHeight="1">
      <c r="BP8" s="247" t="s">
        <v>347</v>
      </c>
      <c r="BQ8" s="247"/>
      <c r="BR8" s="247"/>
      <c r="BS8" s="247"/>
      <c r="BT8" s="247"/>
      <c r="BU8" s="247"/>
      <c r="BV8" s="247"/>
      <c r="BW8" s="247"/>
      <c r="BX8" s="247"/>
      <c r="BY8" s="247"/>
      <c r="BZ8" s="247"/>
      <c r="CA8" s="247"/>
      <c r="CB8" s="247"/>
      <c r="CC8" s="247"/>
      <c r="CD8" s="247"/>
      <c r="CE8" s="247"/>
      <c r="CF8" s="247"/>
      <c r="CG8" s="247"/>
      <c r="CH8" s="247"/>
      <c r="CI8" s="247"/>
      <c r="CJ8" s="247"/>
      <c r="CK8" s="247"/>
      <c r="CL8" s="247"/>
      <c r="CM8" s="247"/>
      <c r="CN8" s="247"/>
      <c r="CO8" s="247"/>
      <c r="CP8" s="247"/>
      <c r="CQ8" s="247"/>
      <c r="CR8" s="247"/>
      <c r="CS8" s="247"/>
      <c r="CT8" s="247"/>
      <c r="CU8" s="247"/>
      <c r="CV8" s="247"/>
      <c r="CW8" s="247"/>
      <c r="CX8" s="247"/>
      <c r="CY8" s="247"/>
      <c r="CZ8" s="247"/>
      <c r="DA8" s="247"/>
      <c r="DB8" s="247"/>
      <c r="DC8" s="247"/>
      <c r="DD8" s="247"/>
      <c r="DE8" s="247"/>
      <c r="DF8" s="247"/>
      <c r="DG8" s="247"/>
      <c r="DH8" s="247"/>
      <c r="DI8" s="247"/>
      <c r="DJ8" s="247"/>
      <c r="DK8" s="247"/>
      <c r="DL8" s="247"/>
      <c r="DM8" s="247"/>
      <c r="DN8" s="247"/>
      <c r="DO8" s="247"/>
      <c r="DP8" s="247"/>
      <c r="DQ8" s="247"/>
      <c r="DR8" s="247"/>
      <c r="DS8" s="247"/>
      <c r="DT8" s="247"/>
      <c r="DU8" s="247"/>
      <c r="DV8" s="247"/>
      <c r="DW8" s="247"/>
      <c r="DX8" s="247"/>
      <c r="DY8" s="247"/>
      <c r="DZ8" s="247"/>
      <c r="EA8" s="247"/>
      <c r="EB8" s="247"/>
      <c r="EC8" s="247"/>
      <c r="ED8" s="247"/>
      <c r="EE8" s="247"/>
      <c r="EF8" s="247"/>
      <c r="EG8" s="247"/>
      <c r="EH8" s="247"/>
      <c r="EI8" s="247"/>
      <c r="EJ8" s="247"/>
      <c r="EK8" s="247"/>
      <c r="EL8" s="247"/>
      <c r="EM8" s="247"/>
      <c r="EN8" s="247"/>
      <c r="EO8" s="247"/>
      <c r="EP8" s="247"/>
      <c r="EQ8" s="247"/>
      <c r="ER8" s="247"/>
      <c r="ES8" s="247"/>
      <c r="ET8" s="247"/>
      <c r="EU8" s="247"/>
      <c r="EV8" s="247"/>
      <c r="EW8" s="247"/>
      <c r="EX8" s="247"/>
      <c r="EY8" s="247"/>
      <c r="EZ8" s="247"/>
      <c r="FA8" s="247"/>
      <c r="FB8" s="247"/>
      <c r="FC8" s="247"/>
      <c r="FD8" s="247"/>
      <c r="FE8" s="247"/>
      <c r="FF8" s="247"/>
      <c r="FG8" s="247"/>
      <c r="FH8" s="247"/>
      <c r="FI8" s="247"/>
      <c r="FJ8" s="247"/>
      <c r="FK8" s="247"/>
    </row>
    <row r="9" spans="2:167" s="55" customFormat="1" ht="10.5" customHeight="1">
      <c r="BP9" s="248"/>
      <c r="BQ9" s="248"/>
      <c r="BR9" s="248"/>
      <c r="BS9" s="248"/>
      <c r="BT9" s="248"/>
      <c r="BU9" s="248"/>
      <c r="BV9" s="248"/>
      <c r="BW9" s="248"/>
      <c r="BX9" s="248"/>
      <c r="BY9" s="248"/>
      <c r="BZ9" s="248"/>
      <c r="CA9" s="248"/>
      <c r="CB9" s="248"/>
      <c r="CC9" s="248"/>
      <c r="CD9" s="248"/>
      <c r="CE9" s="248"/>
      <c r="CF9" s="248"/>
      <c r="CG9" s="248"/>
      <c r="CH9" s="248"/>
      <c r="CI9" s="248"/>
      <c r="CJ9" s="248"/>
      <c r="CK9" s="248"/>
      <c r="CL9" s="248"/>
      <c r="CM9" s="248"/>
      <c r="CN9" s="248"/>
      <c r="CO9" s="248"/>
      <c r="CP9" s="248"/>
      <c r="CQ9" s="248"/>
      <c r="CR9" s="248"/>
      <c r="CS9" s="248"/>
      <c r="CT9" s="248"/>
      <c r="CU9" s="248"/>
      <c r="CV9" s="248"/>
      <c r="CW9" s="248"/>
      <c r="CX9" s="248"/>
      <c r="CY9" s="248"/>
      <c r="CZ9" s="248"/>
      <c r="DA9" s="248"/>
      <c r="DB9" s="248"/>
      <c r="DC9" s="248"/>
      <c r="DD9" s="248"/>
      <c r="DE9" s="248"/>
      <c r="DF9" s="248"/>
      <c r="DG9" s="248"/>
      <c r="DH9" s="248"/>
      <c r="DI9" s="248"/>
      <c r="DJ9" s="248"/>
      <c r="DK9" s="248"/>
      <c r="DL9" s="248"/>
      <c r="DM9" s="248"/>
      <c r="DN9" s="248"/>
      <c r="DO9" s="248"/>
      <c r="DP9" s="248"/>
      <c r="DQ9" s="248"/>
      <c r="DR9" s="248"/>
      <c r="DS9" s="248"/>
      <c r="DT9" s="248"/>
      <c r="DU9" s="248"/>
      <c r="DV9" s="248"/>
      <c r="DW9" s="248"/>
      <c r="DX9" s="248"/>
      <c r="DY9" s="248"/>
      <c r="DZ9" s="248"/>
      <c r="EA9" s="248"/>
      <c r="EB9" s="248"/>
      <c r="EC9" s="248"/>
      <c r="ED9" s="248"/>
      <c r="EE9" s="248"/>
      <c r="EF9" s="248"/>
      <c r="EG9" s="248"/>
      <c r="EH9" s="248"/>
      <c r="EI9" s="248"/>
      <c r="EJ9" s="248"/>
      <c r="EK9" s="248"/>
      <c r="EL9" s="248"/>
      <c r="EM9" s="248"/>
      <c r="EN9" s="248"/>
      <c r="EO9" s="248"/>
      <c r="EP9" s="248"/>
      <c r="EQ9" s="248"/>
      <c r="ER9" s="248"/>
      <c r="ES9" s="248"/>
      <c r="ET9" s="248"/>
      <c r="EU9" s="248"/>
      <c r="EV9" s="248"/>
      <c r="EW9" s="248"/>
      <c r="EX9" s="248"/>
      <c r="EY9" s="248"/>
      <c r="EZ9" s="248"/>
      <c r="FA9" s="248"/>
      <c r="FB9" s="248"/>
      <c r="FC9" s="248"/>
      <c r="FD9" s="248"/>
      <c r="FE9" s="248"/>
      <c r="FF9" s="248"/>
      <c r="FG9" s="248"/>
      <c r="FH9" s="248"/>
      <c r="FI9" s="248"/>
      <c r="FJ9" s="248"/>
      <c r="FK9" s="248"/>
    </row>
    <row r="10" spans="2:167" s="56" customFormat="1" ht="9.75" customHeight="1">
      <c r="BP10" s="250" t="s">
        <v>346</v>
      </c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0"/>
      <c r="CJ10" s="250"/>
      <c r="CK10" s="250"/>
      <c r="CL10" s="250"/>
      <c r="CM10" s="250"/>
      <c r="CN10" s="250"/>
      <c r="CO10" s="250"/>
      <c r="CP10" s="250"/>
      <c r="CQ10" s="250"/>
      <c r="CR10" s="250"/>
      <c r="CS10" s="250"/>
      <c r="CT10" s="250"/>
      <c r="CU10" s="250"/>
      <c r="CV10" s="250"/>
      <c r="CW10" s="250"/>
      <c r="CX10" s="250"/>
      <c r="CY10" s="250"/>
      <c r="CZ10" s="250"/>
      <c r="DA10" s="250"/>
      <c r="DB10" s="250"/>
      <c r="DC10" s="250"/>
      <c r="DD10" s="250"/>
      <c r="DE10" s="250"/>
      <c r="DF10" s="250"/>
      <c r="DG10" s="250"/>
      <c r="DH10" s="250"/>
      <c r="DI10" s="250"/>
      <c r="DJ10" s="250"/>
      <c r="DK10" s="250"/>
      <c r="DL10" s="250"/>
      <c r="DM10" s="250"/>
      <c r="DN10" s="250"/>
      <c r="DO10" s="250"/>
      <c r="DP10" s="250"/>
      <c r="DQ10" s="250"/>
      <c r="DR10" s="250"/>
      <c r="DS10" s="250"/>
      <c r="DT10" s="250"/>
      <c r="DU10" s="250"/>
      <c r="DV10" s="250"/>
      <c r="DW10" s="250"/>
      <c r="DX10" s="250"/>
      <c r="DY10" s="250"/>
      <c r="DZ10" s="250"/>
      <c r="EA10" s="250"/>
      <c r="EB10" s="250"/>
      <c r="EC10" s="250"/>
      <c r="ED10" s="250"/>
      <c r="EE10" s="250"/>
      <c r="EF10" s="250"/>
      <c r="EG10" s="250"/>
      <c r="EH10" s="250"/>
      <c r="EI10" s="250"/>
      <c r="EJ10" s="250"/>
      <c r="EK10" s="250"/>
      <c r="EL10" s="250"/>
      <c r="EM10" s="250"/>
      <c r="EN10" s="250"/>
      <c r="EO10" s="250"/>
      <c r="EP10" s="250"/>
      <c r="EQ10" s="250"/>
      <c r="ER10" s="250"/>
      <c r="ES10" s="250"/>
      <c r="ET10" s="250"/>
      <c r="EU10" s="250"/>
      <c r="EV10" s="250"/>
      <c r="EW10" s="250"/>
      <c r="EX10" s="250"/>
      <c r="EY10" s="250"/>
      <c r="EZ10" s="250"/>
      <c r="FA10" s="250"/>
      <c r="FB10" s="250"/>
      <c r="FC10" s="250"/>
      <c r="FD10" s="250"/>
      <c r="FE10" s="250"/>
      <c r="FF10" s="250"/>
      <c r="FG10" s="250"/>
      <c r="FH10" s="250"/>
      <c r="FI10" s="250"/>
      <c r="FJ10" s="250"/>
      <c r="FK10" s="250"/>
    </row>
    <row r="11" spans="2:167" s="55" customFormat="1" ht="10.5" customHeight="1">
      <c r="BP11" s="248"/>
      <c r="BQ11" s="248"/>
      <c r="BR11" s="248"/>
      <c r="BS11" s="248"/>
      <c r="BT11" s="248"/>
      <c r="BU11" s="248"/>
      <c r="BV11" s="248"/>
      <c r="BW11" s="248"/>
      <c r="BX11" s="248"/>
      <c r="BY11" s="248"/>
      <c r="BZ11" s="248"/>
      <c r="CA11" s="248"/>
      <c r="CB11" s="248"/>
      <c r="CC11" s="248"/>
      <c r="CD11" s="248"/>
      <c r="CE11" s="248"/>
      <c r="CF11" s="248"/>
      <c r="CG11" s="248"/>
      <c r="CH11" s="248"/>
      <c r="CI11" s="248"/>
      <c r="CJ11" s="248"/>
      <c r="CK11" s="248"/>
      <c r="CL11" s="248"/>
      <c r="CM11" s="248"/>
      <c r="CN11" s="248"/>
      <c r="CO11" s="248"/>
      <c r="CP11" s="248"/>
      <c r="CQ11" s="248"/>
      <c r="CR11" s="248"/>
      <c r="CS11" s="248"/>
      <c r="CT11" s="248"/>
      <c r="CU11" s="248"/>
      <c r="CV11" s="248"/>
      <c r="CW11" s="248"/>
      <c r="CX11" s="248"/>
      <c r="CY11" s="248"/>
      <c r="CZ11" s="248"/>
      <c r="DA11" s="248"/>
      <c r="DB11" s="248"/>
      <c r="DC11" s="248"/>
      <c r="DD11" s="248"/>
      <c r="DE11" s="248"/>
      <c r="DF11" s="248"/>
      <c r="DG11" s="248"/>
      <c r="DH11" s="248"/>
      <c r="DI11" s="248"/>
      <c r="DJ11" s="248"/>
      <c r="DK11" s="248"/>
      <c r="DL11" s="248"/>
      <c r="DM11" s="248"/>
      <c r="DN11" s="248"/>
      <c r="DO11" s="248"/>
      <c r="DP11" s="248"/>
      <c r="DQ11" s="248"/>
      <c r="DR11" s="248"/>
      <c r="DS11" s="248"/>
      <c r="DT11" s="248"/>
      <c r="DU11" s="248"/>
      <c r="DV11" s="248"/>
      <c r="DW11" s="248"/>
      <c r="DX11" s="248"/>
      <c r="DY11" s="248"/>
      <c r="DZ11" s="248"/>
      <c r="EA11" s="248"/>
      <c r="EB11" s="248"/>
      <c r="EC11" s="248"/>
      <c r="ED11" s="248"/>
      <c r="EE11" s="248"/>
      <c r="EF11" s="248"/>
      <c r="EG11" s="248"/>
      <c r="EH11" s="248"/>
      <c r="EI11" s="248"/>
      <c r="EJ11" s="248"/>
      <c r="EK11" s="248"/>
      <c r="EL11" s="248"/>
      <c r="EM11" s="248"/>
      <c r="EN11" s="248"/>
      <c r="EO11" s="248"/>
      <c r="EP11" s="248"/>
      <c r="EQ11" s="248"/>
      <c r="ER11" s="248"/>
      <c r="ES11" s="248"/>
      <c r="ET11" s="248"/>
      <c r="EU11" s="248"/>
      <c r="EV11" s="248"/>
      <c r="EW11" s="248"/>
      <c r="EX11" s="248"/>
      <c r="EY11" s="248"/>
      <c r="EZ11" s="248"/>
      <c r="FA11" s="248"/>
      <c r="FB11" s="248"/>
      <c r="FC11" s="248"/>
      <c r="FD11" s="248"/>
      <c r="FE11" s="248"/>
      <c r="FF11" s="248"/>
      <c r="FG11" s="248"/>
      <c r="FH11" s="248"/>
      <c r="FI11" s="248"/>
      <c r="FJ11" s="248"/>
      <c r="FK11" s="248"/>
    </row>
    <row r="12" spans="2:167" s="56" customFormat="1" ht="9.75" customHeight="1">
      <c r="BP12" s="249" t="s">
        <v>345</v>
      </c>
      <c r="BQ12" s="249"/>
      <c r="BR12" s="249"/>
      <c r="BS12" s="249"/>
      <c r="BT12" s="249"/>
      <c r="BU12" s="249"/>
      <c r="BV12" s="249"/>
      <c r="BW12" s="249"/>
      <c r="BX12" s="249"/>
      <c r="BY12" s="249"/>
      <c r="BZ12" s="249"/>
      <c r="CA12" s="249"/>
      <c r="CB12" s="249"/>
      <c r="CC12" s="249"/>
      <c r="CD12" s="249"/>
      <c r="CE12" s="249"/>
      <c r="CF12" s="249"/>
      <c r="CG12" s="249"/>
      <c r="CH12" s="249"/>
      <c r="CI12" s="249"/>
      <c r="CJ12" s="249"/>
      <c r="CK12" s="249"/>
      <c r="CL12" s="249"/>
      <c r="CM12" s="249"/>
      <c r="CN12" s="249"/>
      <c r="CO12" s="249"/>
      <c r="CP12" s="249"/>
      <c r="CQ12" s="249"/>
      <c r="CR12" s="249"/>
      <c r="CS12" s="249"/>
      <c r="CT12" s="249"/>
      <c r="CU12" s="249"/>
      <c r="CV12" s="249"/>
      <c r="CW12" s="249"/>
      <c r="CX12" s="249"/>
      <c r="CY12" s="249"/>
      <c r="CZ12" s="249"/>
      <c r="DA12" s="249"/>
      <c r="DB12" s="249"/>
      <c r="DC12" s="249"/>
      <c r="DD12" s="249"/>
      <c r="DE12" s="249"/>
      <c r="DF12" s="249"/>
      <c r="DG12" s="249"/>
      <c r="DH12" s="249"/>
      <c r="DI12" s="249"/>
      <c r="DJ12" s="249"/>
      <c r="DK12" s="249"/>
      <c r="DL12" s="249"/>
      <c r="DM12" s="249"/>
      <c r="DN12" s="249"/>
      <c r="DO12" s="249"/>
      <c r="DP12" s="249"/>
      <c r="DQ12" s="249"/>
      <c r="DR12" s="249"/>
      <c r="DS12" s="249"/>
      <c r="DT12" s="249"/>
      <c r="DU12" s="249"/>
      <c r="DV12" s="249"/>
      <c r="DW12" s="249"/>
      <c r="DX12" s="249"/>
      <c r="DY12" s="249"/>
      <c r="DZ12" s="249"/>
      <c r="EA12" s="249"/>
      <c r="EB12" s="249"/>
      <c r="EC12" s="249"/>
      <c r="ED12" s="249"/>
      <c r="EE12" s="249"/>
      <c r="EF12" s="249"/>
      <c r="EG12" s="249"/>
      <c r="EH12" s="249"/>
      <c r="EI12" s="249"/>
      <c r="EJ12" s="249"/>
      <c r="EK12" s="249"/>
      <c r="EL12" s="249"/>
      <c r="EM12" s="249"/>
      <c r="EN12" s="249"/>
      <c r="EO12" s="249"/>
      <c r="EP12" s="249"/>
      <c r="EQ12" s="249"/>
      <c r="ER12" s="249"/>
      <c r="ES12" s="249"/>
      <c r="ET12" s="249"/>
      <c r="EU12" s="249"/>
      <c r="EV12" s="249"/>
      <c r="EW12" s="249"/>
      <c r="EX12" s="249"/>
      <c r="EY12" s="249"/>
      <c r="EZ12" s="249"/>
      <c r="FA12" s="249"/>
      <c r="FB12" s="249"/>
      <c r="FC12" s="249"/>
      <c r="FD12" s="249"/>
      <c r="FE12" s="249"/>
      <c r="FF12" s="249"/>
      <c r="FG12" s="249"/>
      <c r="FH12" s="249"/>
      <c r="FI12" s="249"/>
      <c r="FJ12" s="249"/>
      <c r="FK12" s="249"/>
    </row>
    <row r="13" spans="2:167" s="55" customFormat="1" ht="10.5" customHeight="1">
      <c r="BP13" s="255"/>
      <c r="BQ13" s="255"/>
      <c r="BR13" s="255"/>
      <c r="BS13" s="255"/>
      <c r="BT13" s="255"/>
      <c r="BU13" s="255"/>
      <c r="BV13" s="255"/>
      <c r="BW13" s="255"/>
      <c r="BX13" s="255"/>
      <c r="BY13" s="255"/>
      <c r="BZ13" s="255"/>
      <c r="CA13" s="255"/>
      <c r="CB13" s="255"/>
      <c r="CC13" s="255"/>
      <c r="CD13" s="255"/>
      <c r="CE13" s="255"/>
      <c r="CF13" s="255"/>
      <c r="CG13" s="255"/>
      <c r="CH13" s="255"/>
      <c r="CI13" s="255"/>
      <c r="CJ13" s="255"/>
      <c r="CK13" s="255"/>
      <c r="CL13" s="91"/>
      <c r="CM13" s="91"/>
      <c r="DT13" s="91"/>
      <c r="DU13" s="91"/>
      <c r="DV13" s="91"/>
      <c r="DW13" s="91"/>
      <c r="DX13" s="91"/>
      <c r="DY13" s="255"/>
      <c r="DZ13" s="255"/>
      <c r="EA13" s="255"/>
      <c r="EB13" s="255"/>
      <c r="EC13" s="255"/>
      <c r="ED13" s="255"/>
      <c r="EE13" s="255"/>
      <c r="EF13" s="255"/>
      <c r="EG13" s="255"/>
      <c r="EH13" s="255"/>
      <c r="EI13" s="255"/>
      <c r="EJ13" s="255"/>
      <c r="EK13" s="255"/>
      <c r="EL13" s="255"/>
      <c r="EM13" s="255"/>
      <c r="EN13" s="255"/>
      <c r="EO13" s="255"/>
      <c r="EP13" s="255"/>
      <c r="EQ13" s="255"/>
      <c r="ER13" s="255"/>
      <c r="ES13" s="255"/>
      <c r="ET13" s="255"/>
      <c r="EU13" s="255"/>
      <c r="EV13" s="255"/>
      <c r="EW13" s="255"/>
      <c r="EX13" s="255"/>
      <c r="EY13" s="255"/>
      <c r="EZ13" s="255"/>
      <c r="FA13" s="255"/>
      <c r="FB13" s="255"/>
      <c r="FC13" s="255"/>
      <c r="FD13" s="255"/>
      <c r="FE13" s="255"/>
      <c r="FF13" s="255"/>
      <c r="FG13" s="255"/>
      <c r="FH13" s="255"/>
      <c r="FI13" s="255"/>
      <c r="FJ13" s="255"/>
      <c r="FK13" s="255"/>
    </row>
    <row r="14" spans="2:167" s="56" customFormat="1" ht="9.75" customHeight="1">
      <c r="BP14" s="249" t="s">
        <v>62</v>
      </c>
      <c r="BQ14" s="249"/>
      <c r="BR14" s="249"/>
      <c r="BS14" s="249"/>
      <c r="BT14" s="249"/>
      <c r="BU14" s="249"/>
      <c r="BV14" s="249"/>
      <c r="BW14" s="249"/>
      <c r="BX14" s="249"/>
      <c r="BY14" s="249"/>
      <c r="BZ14" s="249"/>
      <c r="CA14" s="249"/>
      <c r="CB14" s="249"/>
      <c r="CC14" s="249"/>
      <c r="CD14" s="249"/>
      <c r="CE14" s="249"/>
      <c r="CF14" s="249"/>
      <c r="CG14" s="249"/>
      <c r="CH14" s="249"/>
      <c r="CI14" s="249"/>
      <c r="CJ14" s="249"/>
      <c r="CK14" s="249"/>
      <c r="CL14" s="90"/>
      <c r="CM14" s="90"/>
      <c r="DY14" s="250" t="s">
        <v>296</v>
      </c>
      <c r="DZ14" s="250"/>
      <c r="EA14" s="250"/>
      <c r="EB14" s="250"/>
      <c r="EC14" s="250"/>
      <c r="ED14" s="250"/>
      <c r="EE14" s="250"/>
      <c r="EF14" s="250"/>
      <c r="EG14" s="250"/>
      <c r="EH14" s="250"/>
      <c r="EI14" s="250"/>
      <c r="EJ14" s="250"/>
      <c r="EK14" s="250"/>
      <c r="EL14" s="250"/>
      <c r="EM14" s="250"/>
      <c r="EN14" s="250"/>
      <c r="EO14" s="250"/>
      <c r="EP14" s="250"/>
      <c r="EQ14" s="250"/>
      <c r="ER14" s="250"/>
      <c r="ES14" s="250"/>
      <c r="ET14" s="250"/>
      <c r="EU14" s="250"/>
      <c r="EV14" s="250"/>
      <c r="EW14" s="250"/>
      <c r="EX14" s="250"/>
      <c r="EY14" s="250"/>
      <c r="EZ14" s="250"/>
      <c r="FA14" s="250"/>
      <c r="FB14" s="250"/>
      <c r="FC14" s="250"/>
      <c r="FD14" s="250"/>
      <c r="FE14" s="250"/>
      <c r="FF14" s="250"/>
      <c r="FG14" s="250"/>
      <c r="FH14" s="250"/>
      <c r="FI14" s="250"/>
      <c r="FJ14" s="250"/>
      <c r="FK14" s="250"/>
    </row>
    <row r="15" spans="2:167" s="55" customFormat="1" ht="10.5" customHeight="1">
      <c r="BP15" s="67" t="s">
        <v>294</v>
      </c>
      <c r="BQ15" s="260"/>
      <c r="BR15" s="260"/>
      <c r="BS15" s="260"/>
      <c r="BT15" s="260"/>
      <c r="BU15" s="260"/>
      <c r="BV15" s="261" t="s">
        <v>294</v>
      </c>
      <c r="BW15" s="261"/>
      <c r="BX15" s="260"/>
      <c r="BY15" s="260"/>
      <c r="BZ15" s="260"/>
      <c r="CA15" s="260"/>
      <c r="CB15" s="260"/>
      <c r="CC15" s="260"/>
      <c r="CD15" s="260"/>
      <c r="CE15" s="260"/>
      <c r="CF15" s="260"/>
      <c r="CG15" s="260"/>
      <c r="CH15" s="260"/>
      <c r="CI15" s="260"/>
      <c r="CJ15" s="260"/>
      <c r="CK15" s="260"/>
      <c r="CL15" s="260"/>
      <c r="CM15" s="260"/>
      <c r="CN15" s="260"/>
      <c r="CO15" s="260"/>
      <c r="CP15" s="260"/>
      <c r="CQ15" s="260"/>
      <c r="CR15" s="260"/>
      <c r="CS15" s="260"/>
      <c r="CT15" s="260"/>
      <c r="CU15" s="264">
        <v>20</v>
      </c>
      <c r="CV15" s="264"/>
      <c r="CW15" s="264"/>
      <c r="CX15" s="264"/>
      <c r="CY15" s="262"/>
      <c r="CZ15" s="262"/>
      <c r="DA15" s="262"/>
      <c r="DB15" s="261" t="s">
        <v>293</v>
      </c>
      <c r="DC15" s="261"/>
      <c r="DD15" s="261"/>
      <c r="FK15" s="67"/>
    </row>
    <row r="16" spans="2:167" s="89" customFormat="1" ht="15" customHeight="1">
      <c r="B16" s="263" t="s">
        <v>344</v>
      </c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  <c r="Y16" s="263"/>
      <c r="Z16" s="263"/>
      <c r="AA16" s="263"/>
      <c r="AB16" s="263"/>
      <c r="AC16" s="263"/>
      <c r="AD16" s="263"/>
      <c r="AE16" s="263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263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263"/>
      <c r="BV16" s="263"/>
      <c r="BW16" s="263"/>
      <c r="BX16" s="263"/>
      <c r="BY16" s="263"/>
      <c r="BZ16" s="263"/>
      <c r="CA16" s="263"/>
      <c r="CB16" s="263"/>
      <c r="CC16" s="263"/>
      <c r="CD16" s="263"/>
      <c r="CE16" s="263"/>
      <c r="CF16" s="263"/>
      <c r="CG16" s="263"/>
      <c r="CH16" s="263"/>
      <c r="CI16" s="263"/>
      <c r="CJ16" s="263"/>
      <c r="CK16" s="263"/>
      <c r="CL16" s="263"/>
      <c r="CM16" s="263"/>
      <c r="CN16" s="263"/>
      <c r="CO16" s="263"/>
      <c r="CP16" s="263"/>
      <c r="CQ16" s="263"/>
      <c r="CR16" s="263"/>
      <c r="CS16" s="263"/>
      <c r="CT16" s="263"/>
      <c r="CU16" s="263"/>
      <c r="CV16" s="263"/>
      <c r="CW16" s="263"/>
      <c r="CX16" s="263"/>
      <c r="CY16" s="263"/>
      <c r="CZ16" s="263"/>
      <c r="DA16" s="263"/>
      <c r="DB16" s="263"/>
      <c r="DC16" s="263"/>
      <c r="DD16" s="263"/>
      <c r="DE16" s="263"/>
      <c r="DF16" s="263"/>
      <c r="DG16" s="263"/>
      <c r="DH16" s="263"/>
      <c r="DI16" s="263"/>
      <c r="DJ16" s="263"/>
      <c r="DK16" s="263"/>
      <c r="DL16" s="263"/>
      <c r="DM16" s="263"/>
      <c r="DN16" s="263"/>
      <c r="DO16" s="263"/>
      <c r="DP16" s="263"/>
      <c r="DQ16" s="263"/>
      <c r="DR16" s="263"/>
      <c r="DS16" s="263"/>
      <c r="DT16" s="263"/>
      <c r="DU16" s="263"/>
      <c r="DV16" s="263"/>
      <c r="DW16" s="263"/>
      <c r="DX16" s="263"/>
      <c r="DY16" s="263"/>
      <c r="DZ16" s="263"/>
      <c r="EA16" s="263"/>
      <c r="EB16" s="263"/>
      <c r="EC16" s="263"/>
      <c r="ED16" s="263"/>
      <c r="EE16" s="263"/>
      <c r="EF16" s="263"/>
      <c r="EG16" s="263"/>
      <c r="EH16" s="263"/>
      <c r="EI16" s="263"/>
      <c r="EJ16" s="263"/>
      <c r="EK16" s="263"/>
      <c r="EL16" s="263"/>
      <c r="EM16" s="263"/>
      <c r="EN16" s="263"/>
      <c r="EO16" s="263"/>
      <c r="EP16" s="263"/>
      <c r="EQ16" s="263"/>
      <c r="ER16" s="263"/>
      <c r="ES16" s="263"/>
      <c r="ET16" s="263"/>
      <c r="EU16" s="263"/>
      <c r="EV16" s="263"/>
      <c r="EW16" s="263"/>
      <c r="EX16" s="263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343</v>
      </c>
      <c r="EJ17" s="259"/>
      <c r="EK17" s="259"/>
      <c r="EL17" s="259"/>
      <c r="EM17" s="259"/>
      <c r="EN17" s="86" t="s">
        <v>342</v>
      </c>
      <c r="EO17" s="86"/>
      <c r="EP17" s="86"/>
      <c r="EQ17" s="86"/>
      <c r="EZ17" s="256" t="s">
        <v>341</v>
      </c>
      <c r="FA17" s="257"/>
      <c r="FB17" s="257"/>
      <c r="FC17" s="257"/>
      <c r="FD17" s="257"/>
      <c r="FE17" s="257"/>
      <c r="FF17" s="257"/>
      <c r="FG17" s="257"/>
      <c r="FH17" s="257"/>
      <c r="FI17" s="257"/>
      <c r="FJ17" s="257"/>
      <c r="FK17" s="258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340</v>
      </c>
      <c r="EZ18" s="342" t="s">
        <v>339</v>
      </c>
      <c r="FA18" s="343"/>
      <c r="FB18" s="343"/>
      <c r="FC18" s="343"/>
      <c r="FD18" s="343"/>
      <c r="FE18" s="343"/>
      <c r="FF18" s="343"/>
      <c r="FG18" s="343"/>
      <c r="FH18" s="343"/>
      <c r="FI18" s="343"/>
      <c r="FJ18" s="343"/>
      <c r="FK18" s="344"/>
    </row>
    <row r="19" spans="1:167" s="55" customFormat="1" ht="10.5" customHeight="1">
      <c r="AQ19" s="67" t="s">
        <v>338</v>
      </c>
      <c r="AR19" s="260"/>
      <c r="AS19" s="260"/>
      <c r="AT19" s="260"/>
      <c r="AU19" s="260"/>
      <c r="AV19" s="260"/>
      <c r="AW19" s="261" t="s">
        <v>294</v>
      </c>
      <c r="AX19" s="261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4">
        <v>20</v>
      </c>
      <c r="BW19" s="264"/>
      <c r="BX19" s="264"/>
      <c r="BY19" s="264"/>
      <c r="BZ19" s="262"/>
      <c r="CA19" s="262"/>
      <c r="CB19" s="262"/>
      <c r="CC19" s="261" t="s">
        <v>293</v>
      </c>
      <c r="CD19" s="261"/>
      <c r="CE19" s="261"/>
      <c r="ER19" s="67"/>
      <c r="ES19" s="67"/>
      <c r="ET19" s="67"/>
      <c r="EU19" s="67"/>
      <c r="EX19" s="67" t="s">
        <v>337</v>
      </c>
      <c r="EZ19" s="345"/>
      <c r="FA19" s="346"/>
      <c r="FB19" s="346"/>
      <c r="FC19" s="346"/>
      <c r="FD19" s="346"/>
      <c r="FE19" s="346"/>
      <c r="FF19" s="346"/>
      <c r="FG19" s="346"/>
      <c r="FH19" s="346"/>
      <c r="FI19" s="346"/>
      <c r="FJ19" s="346"/>
      <c r="FK19" s="347"/>
    </row>
    <row r="20" spans="1:167" s="55" customFormat="1" ht="10.5" customHeight="1">
      <c r="A20" s="55" t="s">
        <v>336</v>
      </c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R20" s="67"/>
      <c r="ES20" s="67"/>
      <c r="ET20" s="67"/>
      <c r="EU20" s="67"/>
      <c r="EX20" s="67"/>
      <c r="EZ20" s="266"/>
      <c r="FA20" s="267"/>
      <c r="FB20" s="267"/>
      <c r="FC20" s="267"/>
      <c r="FD20" s="267"/>
      <c r="FE20" s="267"/>
      <c r="FF20" s="267"/>
      <c r="FG20" s="267"/>
      <c r="FH20" s="267"/>
      <c r="FI20" s="267"/>
      <c r="FJ20" s="267"/>
      <c r="FK20" s="268"/>
    </row>
    <row r="21" spans="1:167" s="55" customFormat="1" ht="10.5" customHeight="1">
      <c r="A21" s="55" t="s">
        <v>335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  <c r="BI21" s="248"/>
      <c r="BJ21" s="248"/>
      <c r="BK21" s="248"/>
      <c r="BL21" s="248"/>
      <c r="BM21" s="248"/>
      <c r="BN21" s="248"/>
      <c r="BO21" s="248"/>
      <c r="BP21" s="248"/>
      <c r="BQ21" s="248"/>
      <c r="BR21" s="248"/>
      <c r="BS21" s="248"/>
      <c r="BT21" s="248"/>
      <c r="BU21" s="248"/>
      <c r="BV21" s="248"/>
      <c r="BW21" s="248"/>
      <c r="BX21" s="248"/>
      <c r="BY21" s="248"/>
      <c r="BZ21" s="248"/>
      <c r="CA21" s="248"/>
      <c r="CB21" s="248"/>
      <c r="CC21" s="248"/>
      <c r="CD21" s="248"/>
      <c r="CE21" s="248"/>
      <c r="CF21" s="248"/>
      <c r="CG21" s="248"/>
      <c r="CH21" s="248"/>
      <c r="CI21" s="248"/>
      <c r="CJ21" s="248"/>
      <c r="CK21" s="248"/>
      <c r="CL21" s="248"/>
      <c r="CM21" s="248"/>
      <c r="CN21" s="248"/>
      <c r="CO21" s="248"/>
      <c r="CP21" s="248"/>
      <c r="CQ21" s="248"/>
      <c r="CR21" s="248"/>
      <c r="CS21" s="248"/>
      <c r="CT21" s="248"/>
      <c r="CU21" s="248"/>
      <c r="CV21" s="248"/>
      <c r="CW21" s="248"/>
      <c r="CX21" s="248"/>
      <c r="CY21" s="248"/>
      <c r="CZ21" s="248"/>
      <c r="DA21" s="248"/>
      <c r="DB21" s="248"/>
      <c r="DC21" s="248"/>
      <c r="DD21" s="248"/>
      <c r="DE21" s="248"/>
      <c r="DF21" s="248"/>
      <c r="DG21" s="248"/>
      <c r="DH21" s="248"/>
      <c r="DI21" s="248"/>
      <c r="DJ21" s="248"/>
      <c r="DK21" s="248"/>
      <c r="DL21" s="248"/>
      <c r="DM21" s="248"/>
      <c r="DN21" s="248"/>
      <c r="DO21" s="248"/>
      <c r="DP21" s="248"/>
      <c r="DQ21" s="248"/>
      <c r="DR21" s="248"/>
      <c r="DS21" s="248"/>
      <c r="DT21" s="248"/>
      <c r="DU21" s="248"/>
      <c r="DV21" s="248"/>
      <c r="DW21" s="248"/>
      <c r="DX21" s="248"/>
      <c r="DY21" s="248"/>
      <c r="DZ21" s="248"/>
      <c r="EA21" s="248"/>
      <c r="EB21" s="248"/>
      <c r="EC21" s="248"/>
      <c r="ED21" s="248"/>
      <c r="EE21" s="248"/>
      <c r="EF21" s="248"/>
      <c r="EG21" s="248"/>
      <c r="EH21" s="248"/>
      <c r="EI21" s="248"/>
      <c r="EJ21" s="248"/>
      <c r="EK21" s="248"/>
      <c r="EL21" s="248"/>
      <c r="ER21" s="67"/>
      <c r="ES21" s="67"/>
      <c r="ET21" s="67"/>
      <c r="EU21" s="67"/>
      <c r="EX21" s="67" t="s">
        <v>326</v>
      </c>
      <c r="EZ21" s="272"/>
      <c r="FA21" s="260"/>
      <c r="FB21" s="260"/>
      <c r="FC21" s="260"/>
      <c r="FD21" s="260"/>
      <c r="FE21" s="260"/>
      <c r="FF21" s="260"/>
      <c r="FG21" s="260"/>
      <c r="FH21" s="260"/>
      <c r="FI21" s="260"/>
      <c r="FJ21" s="260"/>
      <c r="FK21" s="273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6"/>
      <c r="FA22" s="267"/>
      <c r="FB22" s="267"/>
      <c r="FC22" s="267"/>
      <c r="FD22" s="267"/>
      <c r="FE22" s="267"/>
      <c r="FF22" s="267"/>
      <c r="FG22" s="267"/>
      <c r="FH22" s="267"/>
      <c r="FI22" s="267"/>
      <c r="FJ22" s="267"/>
      <c r="FK22" s="268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334</v>
      </c>
      <c r="AP23" s="78"/>
      <c r="AQ23" s="78"/>
      <c r="AR23" s="78"/>
      <c r="AY23" s="326"/>
      <c r="AZ23" s="327"/>
      <c r="BA23" s="327"/>
      <c r="BB23" s="327"/>
      <c r="BC23" s="327"/>
      <c r="BD23" s="327"/>
      <c r="BE23" s="327"/>
      <c r="BF23" s="327"/>
      <c r="BG23" s="327"/>
      <c r="BH23" s="327"/>
      <c r="BI23" s="327"/>
      <c r="BJ23" s="327"/>
      <c r="BK23" s="327"/>
      <c r="BL23" s="327"/>
      <c r="BM23" s="327"/>
      <c r="BN23" s="327"/>
      <c r="BO23" s="327"/>
      <c r="BP23" s="327"/>
      <c r="BQ23" s="327"/>
      <c r="BR23" s="327"/>
      <c r="BS23" s="327"/>
      <c r="BT23" s="327"/>
      <c r="BU23" s="327"/>
      <c r="BV23" s="327"/>
      <c r="BW23" s="327"/>
      <c r="BX23" s="327"/>
      <c r="BY23" s="327"/>
      <c r="BZ23" s="32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333</v>
      </c>
      <c r="EZ23" s="269"/>
      <c r="FA23" s="270"/>
      <c r="FB23" s="270"/>
      <c r="FC23" s="270"/>
      <c r="FD23" s="270"/>
      <c r="FE23" s="270"/>
      <c r="FF23" s="270"/>
      <c r="FG23" s="270"/>
      <c r="FH23" s="270"/>
      <c r="FI23" s="270"/>
      <c r="FJ23" s="270"/>
      <c r="FK23" s="271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29"/>
      <c r="AZ24" s="330"/>
      <c r="BA24" s="330"/>
      <c r="BB24" s="330"/>
      <c r="BC24" s="330"/>
      <c r="BD24" s="330"/>
      <c r="BE24" s="330"/>
      <c r="BF24" s="330"/>
      <c r="BG24" s="330"/>
      <c r="BH24" s="330"/>
      <c r="BI24" s="330"/>
      <c r="BJ24" s="330"/>
      <c r="BK24" s="330"/>
      <c r="BL24" s="330"/>
      <c r="BM24" s="330"/>
      <c r="BN24" s="330"/>
      <c r="BO24" s="330"/>
      <c r="BP24" s="330"/>
      <c r="BQ24" s="330"/>
      <c r="BR24" s="330"/>
      <c r="BS24" s="330"/>
      <c r="BT24" s="330"/>
      <c r="BU24" s="330"/>
      <c r="BV24" s="330"/>
      <c r="BW24" s="330"/>
      <c r="BX24" s="330"/>
      <c r="BY24" s="330"/>
      <c r="BZ24" s="331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2"/>
      <c r="FA24" s="260"/>
      <c r="FB24" s="260"/>
      <c r="FC24" s="260"/>
      <c r="FD24" s="260"/>
      <c r="FE24" s="260"/>
      <c r="FF24" s="260"/>
      <c r="FG24" s="260"/>
      <c r="FH24" s="260"/>
      <c r="FI24" s="260"/>
      <c r="FJ24" s="260"/>
      <c r="FK24" s="273"/>
    </row>
    <row r="25" spans="1:167" s="55" customFormat="1" ht="10.5" customHeight="1">
      <c r="A25" s="55" t="s">
        <v>332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4"/>
      <c r="BA25" s="274"/>
      <c r="BB25" s="274"/>
      <c r="BC25" s="274"/>
      <c r="BD25" s="274"/>
      <c r="BE25" s="274"/>
      <c r="BF25" s="274"/>
      <c r="BG25" s="274"/>
      <c r="BH25" s="274"/>
      <c r="BI25" s="274"/>
      <c r="BJ25" s="274"/>
      <c r="BK25" s="274"/>
      <c r="BL25" s="274"/>
      <c r="BM25" s="274"/>
      <c r="BN25" s="274"/>
      <c r="BO25" s="274"/>
      <c r="BP25" s="274"/>
      <c r="BQ25" s="274"/>
      <c r="BR25" s="274"/>
      <c r="BS25" s="274"/>
      <c r="BT25" s="274"/>
      <c r="BU25" s="274"/>
      <c r="BV25" s="274"/>
      <c r="BW25" s="274"/>
      <c r="BX25" s="274"/>
      <c r="BY25" s="274"/>
      <c r="BZ25" s="274"/>
      <c r="CA25" s="274"/>
      <c r="CB25" s="274"/>
      <c r="CC25" s="274"/>
      <c r="CD25" s="274"/>
      <c r="CE25" s="274"/>
      <c r="CF25" s="274"/>
      <c r="CG25" s="274"/>
      <c r="CH25" s="274"/>
      <c r="CI25" s="274"/>
      <c r="CJ25" s="274"/>
      <c r="CK25" s="274"/>
      <c r="CL25" s="274"/>
      <c r="CM25" s="274"/>
      <c r="CN25" s="274"/>
      <c r="CO25" s="274"/>
      <c r="CP25" s="274"/>
      <c r="CQ25" s="274"/>
      <c r="CR25" s="274"/>
      <c r="CS25" s="274"/>
      <c r="CT25" s="274"/>
      <c r="CU25" s="274"/>
      <c r="CV25" s="274"/>
      <c r="CW25" s="274"/>
      <c r="CX25" s="274"/>
      <c r="CY25" s="274"/>
      <c r="CZ25" s="274"/>
      <c r="DA25" s="274"/>
      <c r="DB25" s="274"/>
      <c r="DC25" s="274"/>
      <c r="DD25" s="274"/>
      <c r="DE25" s="274"/>
      <c r="DF25" s="274"/>
      <c r="DG25" s="274"/>
      <c r="DH25" s="274"/>
      <c r="DI25" s="274"/>
      <c r="DJ25" s="274"/>
      <c r="DK25" s="274"/>
      <c r="DL25" s="274"/>
      <c r="DM25" s="274"/>
      <c r="DN25" s="274"/>
      <c r="DO25" s="274"/>
      <c r="DP25" s="274"/>
      <c r="DQ25" s="274"/>
      <c r="DR25" s="274"/>
      <c r="DS25" s="274"/>
      <c r="DT25" s="274"/>
      <c r="DU25" s="274"/>
      <c r="DV25" s="274"/>
      <c r="DW25" s="274"/>
      <c r="DX25" s="274"/>
      <c r="DY25" s="274"/>
      <c r="DZ25" s="274"/>
      <c r="EA25" s="274"/>
      <c r="EB25" s="274"/>
      <c r="EC25" s="274"/>
      <c r="ED25" s="274"/>
      <c r="EE25" s="274"/>
      <c r="EF25" s="274"/>
      <c r="EG25" s="274"/>
      <c r="EH25" s="274"/>
      <c r="EI25" s="274"/>
      <c r="EJ25" s="274"/>
      <c r="EK25" s="274"/>
      <c r="EL25" s="274"/>
      <c r="ER25" s="67"/>
      <c r="ES25" s="67"/>
      <c r="ET25" s="67"/>
      <c r="EU25" s="67"/>
      <c r="EX25" s="69" t="s">
        <v>331</v>
      </c>
      <c r="EZ25" s="345"/>
      <c r="FA25" s="346"/>
      <c r="FB25" s="346"/>
      <c r="FC25" s="346"/>
      <c r="FD25" s="346"/>
      <c r="FE25" s="346"/>
      <c r="FF25" s="346"/>
      <c r="FG25" s="346"/>
      <c r="FH25" s="346"/>
      <c r="FI25" s="346"/>
      <c r="FJ25" s="346"/>
      <c r="FK25" s="347"/>
    </row>
    <row r="26" spans="1:167" s="55" customFormat="1" ht="10.5" customHeight="1">
      <c r="A26" s="55" t="s">
        <v>328</v>
      </c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6"/>
      <c r="BA26" s="276"/>
      <c r="BB26" s="276"/>
      <c r="BC26" s="276"/>
      <c r="BD26" s="276"/>
      <c r="BE26" s="276"/>
      <c r="BF26" s="276"/>
      <c r="BG26" s="276"/>
      <c r="BH26" s="276"/>
      <c r="BI26" s="276"/>
      <c r="BJ26" s="276"/>
      <c r="BK26" s="276"/>
      <c r="BL26" s="276"/>
      <c r="BM26" s="276"/>
      <c r="BN26" s="276"/>
      <c r="BO26" s="276"/>
      <c r="BP26" s="276"/>
      <c r="BQ26" s="276"/>
      <c r="BR26" s="276"/>
      <c r="BS26" s="276"/>
      <c r="BT26" s="276"/>
      <c r="BU26" s="276"/>
      <c r="BV26" s="276"/>
      <c r="BW26" s="276"/>
      <c r="BX26" s="276"/>
      <c r="BY26" s="276"/>
      <c r="BZ26" s="276"/>
      <c r="CA26" s="276"/>
      <c r="CB26" s="276"/>
      <c r="CC26" s="276"/>
      <c r="CD26" s="276"/>
      <c r="CE26" s="276"/>
      <c r="CF26" s="276"/>
      <c r="CG26" s="276"/>
      <c r="CH26" s="276"/>
      <c r="CI26" s="276"/>
      <c r="CJ26" s="276"/>
      <c r="CK26" s="276"/>
      <c r="CL26" s="276"/>
      <c r="CM26" s="276"/>
      <c r="CN26" s="276"/>
      <c r="CO26" s="276"/>
      <c r="CP26" s="276"/>
      <c r="CQ26" s="276"/>
      <c r="CR26" s="276"/>
      <c r="CS26" s="276"/>
      <c r="CT26" s="276"/>
      <c r="CU26" s="276"/>
      <c r="CV26" s="276"/>
      <c r="CW26" s="276"/>
      <c r="CX26" s="276"/>
      <c r="CY26" s="276"/>
      <c r="CZ26" s="276"/>
      <c r="DA26" s="276"/>
      <c r="DB26" s="276"/>
      <c r="DC26" s="276"/>
      <c r="DD26" s="276"/>
      <c r="DE26" s="276"/>
      <c r="DF26" s="276"/>
      <c r="DG26" s="276"/>
      <c r="DH26" s="276"/>
      <c r="DI26" s="276"/>
      <c r="DJ26" s="276"/>
      <c r="DK26" s="276"/>
      <c r="DL26" s="276"/>
      <c r="DM26" s="276"/>
      <c r="DN26" s="276"/>
      <c r="DO26" s="276"/>
      <c r="DP26" s="276"/>
      <c r="DQ26" s="276"/>
      <c r="DR26" s="276"/>
      <c r="DS26" s="276"/>
      <c r="DT26" s="276"/>
      <c r="DU26" s="276"/>
      <c r="DV26" s="276"/>
      <c r="DW26" s="276"/>
      <c r="DX26" s="276"/>
      <c r="DY26" s="276"/>
      <c r="DZ26" s="276"/>
      <c r="EA26" s="276"/>
      <c r="EB26" s="276"/>
      <c r="EC26" s="276"/>
      <c r="ED26" s="276"/>
      <c r="EE26" s="276"/>
      <c r="EF26" s="276"/>
      <c r="EG26" s="276"/>
      <c r="EH26" s="276"/>
      <c r="EI26" s="276"/>
      <c r="EJ26" s="276"/>
      <c r="EK26" s="276"/>
      <c r="EL26" s="276"/>
      <c r="ER26" s="67"/>
      <c r="ES26" s="67"/>
      <c r="ET26" s="67"/>
      <c r="EU26" s="67"/>
      <c r="EX26" s="67"/>
      <c r="EZ26" s="266"/>
      <c r="FA26" s="267"/>
      <c r="FB26" s="267"/>
      <c r="FC26" s="267"/>
      <c r="FD26" s="267"/>
      <c r="FE26" s="267"/>
      <c r="FF26" s="267"/>
      <c r="FG26" s="267"/>
      <c r="FH26" s="267"/>
      <c r="FI26" s="267"/>
      <c r="FJ26" s="267"/>
      <c r="FK26" s="268"/>
    </row>
    <row r="27" spans="1:167" s="55" customFormat="1" ht="10.5" customHeight="1">
      <c r="A27" s="55" t="s">
        <v>330</v>
      </c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4"/>
      <c r="BA27" s="274"/>
      <c r="BB27" s="274"/>
      <c r="BC27" s="274"/>
      <c r="BD27" s="274"/>
      <c r="BE27" s="274"/>
      <c r="BF27" s="274"/>
      <c r="BG27" s="274"/>
      <c r="BH27" s="274"/>
      <c r="BI27" s="274"/>
      <c r="BJ27" s="274"/>
      <c r="BK27" s="274"/>
      <c r="BL27" s="274"/>
      <c r="BM27" s="274"/>
      <c r="BN27" s="274"/>
      <c r="BO27" s="274"/>
      <c r="BP27" s="274"/>
      <c r="BQ27" s="274"/>
      <c r="BR27" s="274"/>
      <c r="BS27" s="274"/>
      <c r="BT27" s="274"/>
      <c r="BU27" s="274"/>
      <c r="BV27" s="274"/>
      <c r="BW27" s="274"/>
      <c r="BX27" s="274"/>
      <c r="BY27" s="274"/>
      <c r="BZ27" s="274"/>
      <c r="CA27" s="274"/>
      <c r="CB27" s="274"/>
      <c r="CC27" s="274"/>
      <c r="CD27" s="274"/>
      <c r="CE27" s="274"/>
      <c r="CF27" s="274"/>
      <c r="CG27" s="274"/>
      <c r="CH27" s="274"/>
      <c r="CI27" s="274"/>
      <c r="CJ27" s="274"/>
      <c r="CK27" s="274"/>
      <c r="CL27" s="274"/>
      <c r="CM27" s="274"/>
      <c r="CN27" s="274"/>
      <c r="CO27" s="274"/>
      <c r="CP27" s="274"/>
      <c r="CQ27" s="274"/>
      <c r="CR27" s="274"/>
      <c r="CS27" s="274"/>
      <c r="CT27" s="274"/>
      <c r="CU27" s="274"/>
      <c r="CV27" s="274"/>
      <c r="CW27" s="274"/>
      <c r="CX27" s="274"/>
      <c r="CY27" s="274"/>
      <c r="CZ27" s="274"/>
      <c r="DA27" s="274"/>
      <c r="DB27" s="274"/>
      <c r="DC27" s="274"/>
      <c r="DD27" s="274"/>
      <c r="DE27" s="274"/>
      <c r="DF27" s="274"/>
      <c r="DG27" s="274"/>
      <c r="DH27" s="274"/>
      <c r="DI27" s="274"/>
      <c r="DJ27" s="274"/>
      <c r="DK27" s="274"/>
      <c r="DL27" s="274"/>
      <c r="DM27" s="274"/>
      <c r="DN27" s="274"/>
      <c r="DO27" s="274"/>
      <c r="DP27" s="274"/>
      <c r="DQ27" s="274"/>
      <c r="DR27" s="274"/>
      <c r="DS27" s="274"/>
      <c r="DT27" s="274"/>
      <c r="DU27" s="274"/>
      <c r="DV27" s="274"/>
      <c r="DW27" s="274"/>
      <c r="DX27" s="274"/>
      <c r="DY27" s="274"/>
      <c r="DZ27" s="274"/>
      <c r="EA27" s="274"/>
      <c r="EB27" s="274"/>
      <c r="EC27" s="274"/>
      <c r="ED27" s="274"/>
      <c r="EE27" s="274"/>
      <c r="EF27" s="274"/>
      <c r="EG27" s="274"/>
      <c r="EH27" s="274"/>
      <c r="EI27" s="274"/>
      <c r="EJ27" s="274"/>
      <c r="EK27" s="274"/>
      <c r="EL27" s="274"/>
      <c r="ER27" s="67"/>
      <c r="ES27" s="67"/>
      <c r="ET27" s="67"/>
      <c r="EU27" s="67"/>
      <c r="EX27" s="67" t="s">
        <v>329</v>
      </c>
      <c r="EZ27" s="348"/>
      <c r="FA27" s="349"/>
      <c r="FB27" s="349"/>
      <c r="FC27" s="349"/>
      <c r="FD27" s="349"/>
      <c r="FE27" s="349"/>
      <c r="FF27" s="349"/>
      <c r="FG27" s="349"/>
      <c r="FH27" s="349"/>
      <c r="FI27" s="349"/>
      <c r="FJ27" s="349"/>
      <c r="FK27" s="350"/>
    </row>
    <row r="28" spans="1:167" s="55" customFormat="1" ht="10.5" customHeight="1">
      <c r="A28" s="55" t="s">
        <v>328</v>
      </c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76"/>
      <c r="BB28" s="276"/>
      <c r="BC28" s="276"/>
      <c r="BD28" s="276"/>
      <c r="BE28" s="276"/>
      <c r="BF28" s="276"/>
      <c r="BG28" s="276"/>
      <c r="BH28" s="276"/>
      <c r="BI28" s="276"/>
      <c r="BJ28" s="276"/>
      <c r="BK28" s="276"/>
      <c r="BL28" s="276"/>
      <c r="BM28" s="276"/>
      <c r="BN28" s="276"/>
      <c r="BO28" s="276"/>
      <c r="BP28" s="276"/>
      <c r="BQ28" s="276"/>
      <c r="BR28" s="276"/>
      <c r="BS28" s="276"/>
      <c r="BT28" s="276"/>
      <c r="BU28" s="276"/>
      <c r="BV28" s="276"/>
      <c r="BW28" s="276"/>
      <c r="BX28" s="276"/>
      <c r="BY28" s="276"/>
      <c r="BZ28" s="276"/>
      <c r="CA28" s="276"/>
      <c r="CB28" s="276"/>
      <c r="CC28" s="276"/>
      <c r="CD28" s="276"/>
      <c r="CE28" s="276"/>
      <c r="CF28" s="276"/>
      <c r="CG28" s="276"/>
      <c r="CH28" s="276"/>
      <c r="CI28" s="276"/>
      <c r="CJ28" s="276"/>
      <c r="CK28" s="276"/>
      <c r="CL28" s="276"/>
      <c r="CM28" s="276"/>
      <c r="CN28" s="276"/>
      <c r="CO28" s="276"/>
      <c r="CP28" s="276"/>
      <c r="CQ28" s="276"/>
      <c r="CR28" s="276"/>
      <c r="CS28" s="276"/>
      <c r="CT28" s="276"/>
      <c r="CU28" s="276"/>
      <c r="CV28" s="276"/>
      <c r="CW28" s="276"/>
      <c r="CX28" s="276"/>
      <c r="CY28" s="276"/>
      <c r="CZ28" s="276"/>
      <c r="DA28" s="276"/>
      <c r="DB28" s="276"/>
      <c r="DC28" s="276"/>
      <c r="DD28" s="276"/>
      <c r="DE28" s="276"/>
      <c r="DF28" s="276"/>
      <c r="DG28" s="276"/>
      <c r="DH28" s="276"/>
      <c r="DI28" s="276"/>
      <c r="DJ28" s="276"/>
      <c r="DK28" s="276"/>
      <c r="DL28" s="276"/>
      <c r="DM28" s="276"/>
      <c r="DN28" s="276"/>
      <c r="DO28" s="276"/>
      <c r="DP28" s="276"/>
      <c r="DQ28" s="276"/>
      <c r="DR28" s="276"/>
      <c r="DS28" s="276"/>
      <c r="DT28" s="276"/>
      <c r="DU28" s="276"/>
      <c r="DV28" s="276"/>
      <c r="DW28" s="276"/>
      <c r="DX28" s="276"/>
      <c r="DY28" s="276"/>
      <c r="DZ28" s="276"/>
      <c r="EA28" s="276"/>
      <c r="EB28" s="276"/>
      <c r="EC28" s="276"/>
      <c r="ED28" s="276"/>
      <c r="EE28" s="276"/>
      <c r="EF28" s="276"/>
      <c r="EG28" s="276"/>
      <c r="EH28" s="276"/>
      <c r="EI28" s="276"/>
      <c r="EJ28" s="276"/>
      <c r="EK28" s="276"/>
      <c r="EL28" s="276"/>
      <c r="EN28" s="68"/>
      <c r="EO28" s="68"/>
      <c r="EP28" s="68"/>
      <c r="EQ28" s="68"/>
      <c r="ER28" s="69"/>
      <c r="ES28" s="69"/>
      <c r="ET28" s="69"/>
      <c r="EU28" s="69"/>
      <c r="EW28" s="68"/>
      <c r="EZ28" s="266"/>
      <c r="FA28" s="267"/>
      <c r="FB28" s="267"/>
      <c r="FC28" s="267"/>
      <c r="FD28" s="267"/>
      <c r="FE28" s="267"/>
      <c r="FF28" s="267"/>
      <c r="FG28" s="267"/>
      <c r="FH28" s="267"/>
      <c r="FI28" s="267"/>
      <c r="FJ28" s="267"/>
      <c r="FK28" s="268"/>
    </row>
    <row r="29" spans="1:167" s="55" customFormat="1" ht="10.5" customHeight="1">
      <c r="A29" s="55" t="s">
        <v>327</v>
      </c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4"/>
      <c r="BA29" s="274"/>
      <c r="BB29" s="274"/>
      <c r="BC29" s="274"/>
      <c r="BD29" s="274"/>
      <c r="BE29" s="274"/>
      <c r="BF29" s="274"/>
      <c r="BG29" s="274"/>
      <c r="BH29" s="274"/>
      <c r="BI29" s="274"/>
      <c r="BJ29" s="274"/>
      <c r="BK29" s="274"/>
      <c r="BL29" s="274"/>
      <c r="BM29" s="274"/>
      <c r="BN29" s="274"/>
      <c r="BO29" s="274"/>
      <c r="BP29" s="274"/>
      <c r="BQ29" s="274"/>
      <c r="BR29" s="274"/>
      <c r="BS29" s="274"/>
      <c r="BT29" s="274"/>
      <c r="BU29" s="274"/>
      <c r="BV29" s="274"/>
      <c r="BW29" s="274"/>
      <c r="BX29" s="274"/>
      <c r="BY29" s="274"/>
      <c r="BZ29" s="274"/>
      <c r="CA29" s="274"/>
      <c r="CB29" s="274"/>
      <c r="CC29" s="274"/>
      <c r="CD29" s="274"/>
      <c r="CE29" s="274"/>
      <c r="CF29" s="274"/>
      <c r="CG29" s="274"/>
      <c r="CH29" s="274"/>
      <c r="CI29" s="274"/>
      <c r="CJ29" s="274"/>
      <c r="CK29" s="274"/>
      <c r="CL29" s="274"/>
      <c r="CM29" s="274"/>
      <c r="CN29" s="274"/>
      <c r="CO29" s="274"/>
      <c r="CP29" s="274"/>
      <c r="CQ29" s="274"/>
      <c r="CR29" s="274"/>
      <c r="CS29" s="274"/>
      <c r="CT29" s="274"/>
      <c r="CU29" s="274"/>
      <c r="CV29" s="274"/>
      <c r="CW29" s="274"/>
      <c r="CX29" s="274"/>
      <c r="CY29" s="274"/>
      <c r="CZ29" s="274"/>
      <c r="DA29" s="274"/>
      <c r="DB29" s="274"/>
      <c r="DC29" s="274"/>
      <c r="DD29" s="274"/>
      <c r="DE29" s="274"/>
      <c r="DF29" s="274"/>
      <c r="DG29" s="274"/>
      <c r="DH29" s="274"/>
      <c r="DI29" s="274"/>
      <c r="DJ29" s="274"/>
      <c r="DK29" s="274"/>
      <c r="DL29" s="274"/>
      <c r="DM29" s="274"/>
      <c r="DN29" s="274"/>
      <c r="DO29" s="274"/>
      <c r="DP29" s="274"/>
      <c r="DQ29" s="274"/>
      <c r="DR29" s="274"/>
      <c r="DS29" s="274"/>
      <c r="DT29" s="274"/>
      <c r="DU29" s="274"/>
      <c r="DV29" s="274"/>
      <c r="DW29" s="274"/>
      <c r="DX29" s="274"/>
      <c r="DY29" s="274"/>
      <c r="DZ29" s="274"/>
      <c r="EA29" s="274"/>
      <c r="EB29" s="274"/>
      <c r="EC29" s="274"/>
      <c r="ED29" s="274"/>
      <c r="EE29" s="274"/>
      <c r="EF29" s="274"/>
      <c r="EG29" s="274"/>
      <c r="EH29" s="274"/>
      <c r="EI29" s="274"/>
      <c r="EJ29" s="274"/>
      <c r="EK29" s="274"/>
      <c r="EL29" s="274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326</v>
      </c>
      <c r="EZ29" s="272"/>
      <c r="FA29" s="260"/>
      <c r="FB29" s="260"/>
      <c r="FC29" s="260"/>
      <c r="FD29" s="260"/>
      <c r="FE29" s="260"/>
      <c r="FF29" s="260"/>
      <c r="FG29" s="260"/>
      <c r="FH29" s="260"/>
      <c r="FI29" s="260"/>
      <c r="FJ29" s="260"/>
      <c r="FK29" s="273"/>
    </row>
    <row r="30" spans="1:167" s="55" customFormat="1" ht="10.5" customHeight="1">
      <c r="A30" s="55" t="s">
        <v>325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324</v>
      </c>
      <c r="EZ30" s="348"/>
      <c r="FA30" s="349"/>
      <c r="FB30" s="349"/>
      <c r="FC30" s="349"/>
      <c r="FD30" s="349"/>
      <c r="FE30" s="349"/>
      <c r="FF30" s="349"/>
      <c r="FG30" s="349"/>
      <c r="FH30" s="349"/>
      <c r="FI30" s="349"/>
      <c r="FJ30" s="349"/>
      <c r="FK30" s="350"/>
    </row>
    <row r="31" spans="1:167" s="55" customFormat="1" ht="10.5" customHeight="1" thickBot="1"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  <c r="AE31" s="255"/>
      <c r="AF31" s="255"/>
      <c r="AG31" s="255"/>
      <c r="AH31" s="255"/>
      <c r="AI31" s="255"/>
      <c r="AJ31" s="255"/>
      <c r="AK31" s="255"/>
      <c r="AL31" s="255"/>
      <c r="AM31" s="255"/>
      <c r="AN31" s="255"/>
      <c r="AO31" s="255"/>
      <c r="AP31" s="255"/>
      <c r="AQ31" s="255"/>
      <c r="AR31" s="255"/>
      <c r="AS31" s="255"/>
      <c r="AT31" s="255"/>
      <c r="AU31" s="255"/>
      <c r="AV31" s="255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323</v>
      </c>
      <c r="EZ31" s="351"/>
      <c r="FA31" s="352"/>
      <c r="FB31" s="352"/>
      <c r="FC31" s="352"/>
      <c r="FD31" s="352"/>
      <c r="FE31" s="352"/>
      <c r="FF31" s="352"/>
      <c r="FG31" s="352"/>
      <c r="FH31" s="352"/>
      <c r="FI31" s="352"/>
      <c r="FJ31" s="352"/>
      <c r="FK31" s="353"/>
    </row>
    <row r="32" spans="1:167" s="56" customFormat="1" ht="10.5" customHeight="1" thickBot="1">
      <c r="L32" s="249" t="s">
        <v>322</v>
      </c>
      <c r="M32" s="249"/>
      <c r="N32" s="249"/>
      <c r="O32" s="249"/>
      <c r="P32" s="249"/>
      <c r="Q32" s="249"/>
      <c r="R32" s="249"/>
      <c r="S32" s="249"/>
      <c r="T32" s="249"/>
      <c r="U32" s="249"/>
      <c r="V32" s="249"/>
      <c r="W32" s="249"/>
      <c r="X32" s="249"/>
      <c r="Y32" s="249"/>
      <c r="Z32" s="249"/>
      <c r="AA32" s="249"/>
      <c r="AB32" s="249"/>
      <c r="AC32" s="249"/>
      <c r="AD32" s="249"/>
      <c r="AE32" s="249"/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357"/>
      <c r="EO33" s="358"/>
      <c r="EP33" s="358"/>
      <c r="EQ33" s="358"/>
      <c r="ER33" s="358"/>
      <c r="ES33" s="358"/>
      <c r="ET33" s="358"/>
      <c r="EU33" s="358"/>
      <c r="EV33" s="358"/>
      <c r="EW33" s="358"/>
      <c r="EX33" s="358"/>
      <c r="EY33" s="358"/>
      <c r="EZ33" s="358"/>
      <c r="FA33" s="358"/>
      <c r="FB33" s="358"/>
      <c r="FC33" s="358"/>
      <c r="FD33" s="358"/>
      <c r="FE33" s="358"/>
      <c r="FF33" s="358"/>
      <c r="FG33" s="358"/>
      <c r="FH33" s="358"/>
      <c r="FI33" s="358"/>
      <c r="FJ33" s="358"/>
      <c r="FK33" s="35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11" t="s">
        <v>321</v>
      </c>
      <c r="B35" s="252"/>
      <c r="C35" s="252"/>
      <c r="D35" s="252"/>
      <c r="E35" s="252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252"/>
      <c r="S35" s="252"/>
      <c r="T35" s="252"/>
      <c r="U35" s="252"/>
      <c r="V35" s="252"/>
      <c r="W35" s="252"/>
      <c r="X35" s="252"/>
      <c r="Y35" s="252"/>
      <c r="Z35" s="252"/>
      <c r="AA35" s="252"/>
      <c r="AB35" s="252"/>
      <c r="AC35" s="252"/>
      <c r="AD35" s="252"/>
      <c r="AE35" s="251" t="s">
        <v>320</v>
      </c>
      <c r="AF35" s="252"/>
      <c r="AG35" s="252"/>
      <c r="AH35" s="252"/>
      <c r="AI35" s="252"/>
      <c r="AJ35" s="252"/>
      <c r="AK35" s="252"/>
      <c r="AL35" s="252"/>
      <c r="AM35" s="252"/>
      <c r="AN35" s="252"/>
      <c r="AO35" s="312" t="s">
        <v>319</v>
      </c>
      <c r="AP35" s="313"/>
      <c r="AQ35" s="313"/>
      <c r="AR35" s="313"/>
      <c r="AS35" s="313"/>
      <c r="AT35" s="313"/>
      <c r="AU35" s="313"/>
      <c r="AV35" s="313"/>
      <c r="AW35" s="313"/>
      <c r="AX35" s="313"/>
      <c r="AY35" s="251" t="s">
        <v>318</v>
      </c>
      <c r="AZ35" s="252"/>
      <c r="BA35" s="252"/>
      <c r="BB35" s="252"/>
      <c r="BC35" s="252"/>
      <c r="BD35" s="252"/>
      <c r="BE35" s="252"/>
      <c r="BF35" s="252"/>
      <c r="BG35" s="252"/>
      <c r="BH35" s="252"/>
      <c r="BI35" s="294" t="s">
        <v>317</v>
      </c>
      <c r="BJ35" s="295"/>
      <c r="BK35" s="295"/>
      <c r="BL35" s="295"/>
      <c r="BM35" s="295"/>
      <c r="BN35" s="295"/>
      <c r="BO35" s="295"/>
      <c r="BP35" s="295"/>
      <c r="BQ35" s="295"/>
      <c r="BR35" s="295"/>
      <c r="BS35" s="295"/>
      <c r="BT35" s="295"/>
      <c r="BU35" s="295"/>
      <c r="BV35" s="295"/>
      <c r="BW35" s="295"/>
      <c r="BX35" s="295"/>
      <c r="BY35" s="295"/>
      <c r="BZ35" s="295"/>
      <c r="CA35" s="295"/>
      <c r="CB35" s="295"/>
      <c r="CC35" s="295"/>
      <c r="CD35" s="295"/>
      <c r="CE35" s="295"/>
      <c r="CF35" s="295"/>
      <c r="CG35" s="295"/>
      <c r="CH35" s="295"/>
      <c r="CI35" s="295"/>
      <c r="CJ35" s="295"/>
      <c r="CK35" s="295"/>
      <c r="CL35" s="295"/>
      <c r="CM35" s="296"/>
      <c r="CN35" s="299" t="s">
        <v>316</v>
      </c>
      <c r="CO35" s="300"/>
      <c r="CP35" s="300"/>
      <c r="CQ35" s="300"/>
      <c r="CR35" s="300"/>
      <c r="CS35" s="300"/>
      <c r="CT35" s="300"/>
      <c r="CU35" s="300"/>
      <c r="CV35" s="300"/>
      <c r="CW35" s="300"/>
      <c r="CX35" s="300"/>
      <c r="CY35" s="300"/>
      <c r="CZ35" s="300"/>
      <c r="DA35" s="300"/>
      <c r="DB35" s="300"/>
      <c r="DC35" s="300"/>
      <c r="DD35" s="300"/>
      <c r="DE35" s="300"/>
      <c r="DF35" s="300"/>
      <c r="DG35" s="300"/>
      <c r="DH35" s="300"/>
      <c r="DI35" s="300"/>
      <c r="DJ35" s="300"/>
      <c r="DK35" s="300"/>
      <c r="DL35" s="300"/>
      <c r="DM35" s="300"/>
      <c r="DN35" s="300"/>
      <c r="DO35" s="301"/>
      <c r="DP35" s="288" t="s">
        <v>315</v>
      </c>
      <c r="DQ35" s="289"/>
      <c r="DR35" s="289"/>
      <c r="DS35" s="289"/>
      <c r="DT35" s="289"/>
      <c r="DU35" s="289"/>
      <c r="DV35" s="289"/>
      <c r="DW35" s="289"/>
      <c r="DX35" s="289"/>
      <c r="DY35" s="289"/>
      <c r="DZ35" s="289"/>
      <c r="EA35" s="289"/>
      <c r="EB35" s="289"/>
      <c r="EC35" s="289"/>
      <c r="ED35" s="289"/>
      <c r="EE35" s="289"/>
      <c r="EF35" s="289"/>
      <c r="EG35" s="289"/>
      <c r="EH35" s="289"/>
      <c r="EI35" s="289"/>
      <c r="EJ35" s="289"/>
      <c r="EK35" s="289"/>
      <c r="EL35" s="289"/>
      <c r="EM35" s="289"/>
      <c r="EN35" s="289"/>
      <c r="EO35" s="289"/>
      <c r="EP35" s="289"/>
      <c r="EQ35" s="289"/>
      <c r="ER35" s="289"/>
      <c r="ES35" s="289"/>
      <c r="ET35" s="289"/>
      <c r="EU35" s="289"/>
      <c r="EV35" s="289"/>
      <c r="EW35" s="289"/>
      <c r="EX35" s="289"/>
      <c r="EY35" s="289"/>
      <c r="EZ35" s="289"/>
      <c r="FA35" s="289"/>
      <c r="FB35" s="289"/>
      <c r="FC35" s="289"/>
      <c r="FD35" s="289"/>
      <c r="FE35" s="289"/>
      <c r="FF35" s="289"/>
      <c r="FG35" s="289"/>
      <c r="FH35" s="289"/>
      <c r="FI35" s="289"/>
      <c r="FJ35" s="289"/>
      <c r="FK35" s="289"/>
    </row>
    <row r="36" spans="1:167" s="55" customFormat="1" ht="10.5" customHeight="1">
      <c r="A36" s="311"/>
      <c r="B36" s="252"/>
      <c r="C36" s="252"/>
      <c r="D36" s="252"/>
      <c r="E36" s="252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252"/>
      <c r="AA36" s="252"/>
      <c r="AB36" s="252"/>
      <c r="AC36" s="252"/>
      <c r="AD36" s="252"/>
      <c r="AE36" s="251"/>
      <c r="AF36" s="252"/>
      <c r="AG36" s="252"/>
      <c r="AH36" s="252"/>
      <c r="AI36" s="252"/>
      <c r="AJ36" s="252"/>
      <c r="AK36" s="252"/>
      <c r="AL36" s="252"/>
      <c r="AM36" s="252"/>
      <c r="AN36" s="252"/>
      <c r="AO36" s="312"/>
      <c r="AP36" s="313"/>
      <c r="AQ36" s="313"/>
      <c r="AR36" s="313"/>
      <c r="AS36" s="313"/>
      <c r="AT36" s="313"/>
      <c r="AU36" s="313"/>
      <c r="AV36" s="313"/>
      <c r="AW36" s="313"/>
      <c r="AX36" s="313"/>
      <c r="AY36" s="251"/>
      <c r="AZ36" s="252"/>
      <c r="BA36" s="252"/>
      <c r="BB36" s="252"/>
      <c r="BC36" s="252"/>
      <c r="BD36" s="252"/>
      <c r="BE36" s="252"/>
      <c r="BF36" s="252"/>
      <c r="BG36" s="252"/>
      <c r="BH36" s="252"/>
      <c r="BI36" s="297" t="s">
        <v>314</v>
      </c>
      <c r="BJ36" s="247"/>
      <c r="BK36" s="247"/>
      <c r="BL36" s="247"/>
      <c r="BM36" s="247"/>
      <c r="BN36" s="247"/>
      <c r="BO36" s="247"/>
      <c r="BP36" s="247"/>
      <c r="BQ36" s="247"/>
      <c r="BR36" s="247"/>
      <c r="BS36" s="247"/>
      <c r="BT36" s="247"/>
      <c r="BU36" s="247"/>
      <c r="BV36" s="247"/>
      <c r="BW36" s="247"/>
      <c r="BX36" s="247"/>
      <c r="BY36" s="247"/>
      <c r="BZ36" s="247"/>
      <c r="CA36" s="247"/>
      <c r="CB36" s="247"/>
      <c r="CC36" s="247"/>
      <c r="CD36" s="247"/>
      <c r="CE36" s="247"/>
      <c r="CF36" s="247"/>
      <c r="CG36" s="247"/>
      <c r="CH36" s="247"/>
      <c r="CI36" s="247"/>
      <c r="CJ36" s="247"/>
      <c r="CK36" s="247"/>
      <c r="CL36" s="247"/>
      <c r="CM36" s="298"/>
      <c r="CN36" s="302"/>
      <c r="CO36" s="303"/>
      <c r="CP36" s="303"/>
      <c r="CQ36" s="303"/>
      <c r="CR36" s="303"/>
      <c r="CS36" s="303"/>
      <c r="CT36" s="303"/>
      <c r="CU36" s="303"/>
      <c r="CV36" s="303"/>
      <c r="CW36" s="303"/>
      <c r="CX36" s="303"/>
      <c r="CY36" s="303"/>
      <c r="CZ36" s="303"/>
      <c r="DA36" s="303"/>
      <c r="DB36" s="303"/>
      <c r="DC36" s="303"/>
      <c r="DD36" s="303"/>
      <c r="DE36" s="303"/>
      <c r="DF36" s="303"/>
      <c r="DG36" s="303"/>
      <c r="DH36" s="303"/>
      <c r="DI36" s="303"/>
      <c r="DJ36" s="303"/>
      <c r="DK36" s="303"/>
      <c r="DL36" s="303"/>
      <c r="DM36" s="303"/>
      <c r="DN36" s="303"/>
      <c r="DO36" s="304"/>
      <c r="DP36" s="290"/>
      <c r="DQ36" s="291"/>
      <c r="DR36" s="291"/>
      <c r="DS36" s="291"/>
      <c r="DT36" s="291"/>
      <c r="DU36" s="291"/>
      <c r="DV36" s="291"/>
      <c r="DW36" s="291"/>
      <c r="DX36" s="291"/>
      <c r="DY36" s="291"/>
      <c r="DZ36" s="291"/>
      <c r="EA36" s="291"/>
      <c r="EB36" s="291"/>
      <c r="EC36" s="291"/>
      <c r="ED36" s="291"/>
      <c r="EE36" s="291"/>
      <c r="EF36" s="291"/>
      <c r="EG36" s="291"/>
      <c r="EH36" s="291"/>
      <c r="EI36" s="291"/>
      <c r="EJ36" s="291"/>
      <c r="EK36" s="291"/>
      <c r="EL36" s="291"/>
      <c r="EM36" s="291"/>
      <c r="EN36" s="291"/>
      <c r="EO36" s="291"/>
      <c r="EP36" s="291"/>
      <c r="EQ36" s="291"/>
      <c r="ER36" s="291"/>
      <c r="ES36" s="291"/>
      <c r="ET36" s="291"/>
      <c r="EU36" s="291"/>
      <c r="EV36" s="291"/>
      <c r="EW36" s="291"/>
      <c r="EX36" s="291"/>
      <c r="EY36" s="291"/>
      <c r="EZ36" s="291"/>
      <c r="FA36" s="291"/>
      <c r="FB36" s="291"/>
      <c r="FC36" s="291"/>
      <c r="FD36" s="291"/>
      <c r="FE36" s="291"/>
      <c r="FF36" s="291"/>
      <c r="FG36" s="291"/>
      <c r="FH36" s="291"/>
      <c r="FI36" s="291"/>
      <c r="FJ36" s="291"/>
      <c r="FK36" s="291"/>
    </row>
    <row r="37" spans="1:167" s="70" customFormat="1" ht="10.5" customHeight="1">
      <c r="A37" s="311"/>
      <c r="B37" s="252"/>
      <c r="C37" s="252"/>
      <c r="D37" s="252"/>
      <c r="E37" s="252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252"/>
      <c r="S37" s="252"/>
      <c r="T37" s="252"/>
      <c r="U37" s="252"/>
      <c r="V37" s="252"/>
      <c r="W37" s="252"/>
      <c r="X37" s="252"/>
      <c r="Y37" s="252"/>
      <c r="Z37" s="252"/>
      <c r="AA37" s="252"/>
      <c r="AB37" s="252"/>
      <c r="AC37" s="252"/>
      <c r="AD37" s="252"/>
      <c r="AE37" s="252"/>
      <c r="AF37" s="252"/>
      <c r="AG37" s="252"/>
      <c r="AH37" s="252"/>
      <c r="AI37" s="252"/>
      <c r="AJ37" s="252"/>
      <c r="AK37" s="252"/>
      <c r="AL37" s="252"/>
      <c r="AM37" s="252"/>
      <c r="AN37" s="252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313</v>
      </c>
      <c r="CB37" s="262"/>
      <c r="CC37" s="262"/>
      <c r="CD37" s="262"/>
      <c r="CE37" s="55" t="s">
        <v>293</v>
      </c>
      <c r="CF37" s="55"/>
      <c r="CG37" s="55"/>
      <c r="CH37" s="55"/>
      <c r="CI37" s="55"/>
      <c r="CJ37" s="55"/>
      <c r="CK37" s="55"/>
      <c r="CL37" s="55"/>
      <c r="CM37" s="74"/>
      <c r="CN37" s="302"/>
      <c r="CO37" s="303"/>
      <c r="CP37" s="303"/>
      <c r="CQ37" s="303"/>
      <c r="CR37" s="303"/>
      <c r="CS37" s="303"/>
      <c r="CT37" s="303"/>
      <c r="CU37" s="303"/>
      <c r="CV37" s="303"/>
      <c r="CW37" s="303"/>
      <c r="CX37" s="303"/>
      <c r="CY37" s="303"/>
      <c r="CZ37" s="303"/>
      <c r="DA37" s="303"/>
      <c r="DB37" s="303"/>
      <c r="DC37" s="303"/>
      <c r="DD37" s="303"/>
      <c r="DE37" s="303"/>
      <c r="DF37" s="303"/>
      <c r="DG37" s="303"/>
      <c r="DH37" s="303"/>
      <c r="DI37" s="303"/>
      <c r="DJ37" s="303"/>
      <c r="DK37" s="303"/>
      <c r="DL37" s="303"/>
      <c r="DM37" s="303"/>
      <c r="DN37" s="303"/>
      <c r="DO37" s="304"/>
      <c r="DP37" s="290"/>
      <c r="DQ37" s="291"/>
      <c r="DR37" s="291"/>
      <c r="DS37" s="291"/>
      <c r="DT37" s="291"/>
      <c r="DU37" s="291"/>
      <c r="DV37" s="291"/>
      <c r="DW37" s="291"/>
      <c r="DX37" s="291"/>
      <c r="DY37" s="291"/>
      <c r="DZ37" s="291"/>
      <c r="EA37" s="291"/>
      <c r="EB37" s="291"/>
      <c r="EC37" s="291"/>
      <c r="ED37" s="291"/>
      <c r="EE37" s="291"/>
      <c r="EF37" s="291"/>
      <c r="EG37" s="291"/>
      <c r="EH37" s="291"/>
      <c r="EI37" s="291"/>
      <c r="EJ37" s="291"/>
      <c r="EK37" s="291"/>
      <c r="EL37" s="291"/>
      <c r="EM37" s="291"/>
      <c r="EN37" s="291"/>
      <c r="EO37" s="291"/>
      <c r="EP37" s="291"/>
      <c r="EQ37" s="291"/>
      <c r="ER37" s="291"/>
      <c r="ES37" s="291"/>
      <c r="ET37" s="291"/>
      <c r="EU37" s="291"/>
      <c r="EV37" s="291"/>
      <c r="EW37" s="291"/>
      <c r="EX37" s="291"/>
      <c r="EY37" s="291"/>
      <c r="EZ37" s="291"/>
      <c r="FA37" s="291"/>
      <c r="FB37" s="291"/>
      <c r="FC37" s="291"/>
      <c r="FD37" s="291"/>
      <c r="FE37" s="291"/>
      <c r="FF37" s="291"/>
      <c r="FG37" s="291"/>
      <c r="FH37" s="291"/>
      <c r="FI37" s="291"/>
      <c r="FJ37" s="291"/>
      <c r="FK37" s="291"/>
    </row>
    <row r="38" spans="1:167" s="70" customFormat="1" ht="3" customHeight="1">
      <c r="A38" s="311"/>
      <c r="B38" s="252"/>
      <c r="C38" s="252"/>
      <c r="D38" s="252"/>
      <c r="E38" s="252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252"/>
      <c r="S38" s="252"/>
      <c r="T38" s="252"/>
      <c r="U38" s="252"/>
      <c r="V38" s="252"/>
      <c r="W38" s="252"/>
      <c r="X38" s="252"/>
      <c r="Y38" s="252"/>
      <c r="Z38" s="252"/>
      <c r="AA38" s="252"/>
      <c r="AB38" s="252"/>
      <c r="AC38" s="252"/>
      <c r="AD38" s="252"/>
      <c r="AE38" s="252"/>
      <c r="AF38" s="252"/>
      <c r="AG38" s="252"/>
      <c r="AH38" s="252"/>
      <c r="AI38" s="252"/>
      <c r="AJ38" s="252"/>
      <c r="AK38" s="252"/>
      <c r="AL38" s="252"/>
      <c r="AM38" s="252"/>
      <c r="AN38" s="252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252"/>
      <c r="AZ38" s="252"/>
      <c r="BA38" s="252"/>
      <c r="BB38" s="252"/>
      <c r="BC38" s="252"/>
      <c r="BD38" s="252"/>
      <c r="BE38" s="252"/>
      <c r="BF38" s="252"/>
      <c r="BG38" s="252"/>
      <c r="BH38" s="252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05"/>
      <c r="CO38" s="306"/>
      <c r="CP38" s="306"/>
      <c r="CQ38" s="306"/>
      <c r="CR38" s="306"/>
      <c r="CS38" s="306"/>
      <c r="CT38" s="306"/>
      <c r="CU38" s="306"/>
      <c r="CV38" s="306"/>
      <c r="CW38" s="306"/>
      <c r="CX38" s="306"/>
      <c r="CY38" s="306"/>
      <c r="CZ38" s="306"/>
      <c r="DA38" s="306"/>
      <c r="DB38" s="306"/>
      <c r="DC38" s="306"/>
      <c r="DD38" s="306"/>
      <c r="DE38" s="306"/>
      <c r="DF38" s="306"/>
      <c r="DG38" s="306"/>
      <c r="DH38" s="306"/>
      <c r="DI38" s="306"/>
      <c r="DJ38" s="306"/>
      <c r="DK38" s="306"/>
      <c r="DL38" s="306"/>
      <c r="DM38" s="306"/>
      <c r="DN38" s="306"/>
      <c r="DO38" s="307"/>
      <c r="DP38" s="292"/>
      <c r="DQ38" s="293"/>
      <c r="DR38" s="293"/>
      <c r="DS38" s="293"/>
      <c r="DT38" s="293"/>
      <c r="DU38" s="293"/>
      <c r="DV38" s="293"/>
      <c r="DW38" s="293"/>
      <c r="DX38" s="293"/>
      <c r="DY38" s="293"/>
      <c r="DZ38" s="293"/>
      <c r="EA38" s="293"/>
      <c r="EB38" s="293"/>
      <c r="EC38" s="293"/>
      <c r="ED38" s="293"/>
      <c r="EE38" s="293"/>
      <c r="EF38" s="293"/>
      <c r="EG38" s="293"/>
      <c r="EH38" s="293"/>
      <c r="EI38" s="293"/>
      <c r="EJ38" s="293"/>
      <c r="EK38" s="293"/>
      <c r="EL38" s="293"/>
      <c r="EM38" s="293"/>
      <c r="EN38" s="293"/>
      <c r="EO38" s="293"/>
      <c r="EP38" s="293"/>
      <c r="EQ38" s="293"/>
      <c r="ER38" s="293"/>
      <c r="ES38" s="293"/>
      <c r="ET38" s="293"/>
      <c r="EU38" s="293"/>
      <c r="EV38" s="293"/>
      <c r="EW38" s="293"/>
      <c r="EX38" s="293"/>
      <c r="EY38" s="293"/>
      <c r="EZ38" s="293"/>
      <c r="FA38" s="293"/>
      <c r="FB38" s="293"/>
      <c r="FC38" s="293"/>
      <c r="FD38" s="293"/>
      <c r="FE38" s="293"/>
      <c r="FF38" s="293"/>
      <c r="FG38" s="293"/>
      <c r="FH38" s="293"/>
      <c r="FI38" s="293"/>
      <c r="FJ38" s="293"/>
      <c r="FK38" s="293"/>
    </row>
    <row r="39" spans="1:167" s="70" customFormat="1" ht="14.25" customHeight="1">
      <c r="A39" s="311"/>
      <c r="B39" s="252"/>
      <c r="C39" s="252"/>
      <c r="D39" s="252"/>
      <c r="E39" s="252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252"/>
      <c r="S39" s="252"/>
      <c r="T39" s="252"/>
      <c r="U39" s="252"/>
      <c r="V39" s="252"/>
      <c r="W39" s="252"/>
      <c r="X39" s="252"/>
      <c r="Y39" s="252"/>
      <c r="Z39" s="252"/>
      <c r="AA39" s="252"/>
      <c r="AB39" s="252"/>
      <c r="AC39" s="252"/>
      <c r="AD39" s="252"/>
      <c r="AE39" s="252"/>
      <c r="AF39" s="252"/>
      <c r="AG39" s="252"/>
      <c r="AH39" s="252"/>
      <c r="AI39" s="252"/>
      <c r="AJ39" s="252"/>
      <c r="AK39" s="252"/>
      <c r="AL39" s="252"/>
      <c r="AM39" s="252"/>
      <c r="AN39" s="252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252"/>
      <c r="AZ39" s="252"/>
      <c r="BA39" s="252"/>
      <c r="BB39" s="252"/>
      <c r="BC39" s="252"/>
      <c r="BD39" s="252"/>
      <c r="BE39" s="252"/>
      <c r="BF39" s="252"/>
      <c r="BG39" s="252"/>
      <c r="BH39" s="252"/>
      <c r="BI39" s="275" t="s">
        <v>312</v>
      </c>
      <c r="BJ39" s="275"/>
      <c r="BK39" s="275"/>
      <c r="BL39" s="275"/>
      <c r="BM39" s="275"/>
      <c r="BN39" s="275"/>
      <c r="BO39" s="275"/>
      <c r="BP39" s="275"/>
      <c r="BQ39" s="275"/>
      <c r="BR39" s="275"/>
      <c r="BS39" s="275" t="s">
        <v>311</v>
      </c>
      <c r="BT39" s="275"/>
      <c r="BU39" s="275"/>
      <c r="BV39" s="275"/>
      <c r="BW39" s="275"/>
      <c r="BX39" s="275"/>
      <c r="BY39" s="275"/>
      <c r="BZ39" s="275"/>
      <c r="CA39" s="275"/>
      <c r="CB39" s="275"/>
      <c r="CC39" s="275"/>
      <c r="CD39" s="275"/>
      <c r="CE39" s="275"/>
      <c r="CF39" s="275"/>
      <c r="CG39" s="275"/>
      <c r="CH39" s="275"/>
      <c r="CI39" s="275"/>
      <c r="CJ39" s="275"/>
      <c r="CK39" s="275"/>
      <c r="CL39" s="275"/>
      <c r="CM39" s="275"/>
      <c r="CN39" s="277" t="s">
        <v>312</v>
      </c>
      <c r="CO39" s="278"/>
      <c r="CP39" s="278"/>
      <c r="CQ39" s="278"/>
      <c r="CR39" s="278"/>
      <c r="CS39" s="278"/>
      <c r="CT39" s="278"/>
      <c r="CU39" s="278"/>
      <c r="CV39" s="278"/>
      <c r="CW39" s="278"/>
      <c r="CX39" s="278"/>
      <c r="CY39" s="278"/>
      <c r="CZ39" s="278"/>
      <c r="DA39" s="279"/>
      <c r="DB39" s="277" t="s">
        <v>311</v>
      </c>
      <c r="DC39" s="278"/>
      <c r="DD39" s="278"/>
      <c r="DE39" s="278"/>
      <c r="DF39" s="278"/>
      <c r="DG39" s="278"/>
      <c r="DH39" s="278"/>
      <c r="DI39" s="278"/>
      <c r="DJ39" s="278"/>
      <c r="DK39" s="278"/>
      <c r="DL39" s="278"/>
      <c r="DM39" s="278"/>
      <c r="DN39" s="278"/>
      <c r="DO39" s="279"/>
      <c r="DP39" s="275" t="s">
        <v>310</v>
      </c>
      <c r="DQ39" s="275"/>
      <c r="DR39" s="275"/>
      <c r="DS39" s="275"/>
      <c r="DT39" s="275"/>
      <c r="DU39" s="275"/>
      <c r="DV39" s="275"/>
      <c r="DW39" s="275"/>
      <c r="DX39" s="275"/>
      <c r="DY39" s="275"/>
      <c r="DZ39" s="275"/>
      <c r="EA39" s="275"/>
      <c r="EB39" s="275"/>
      <c r="EC39" s="275"/>
      <c r="ED39" s="275"/>
      <c r="EE39" s="275"/>
      <c r="EF39" s="275"/>
      <c r="EG39" s="275"/>
      <c r="EH39" s="275"/>
      <c r="EI39" s="275"/>
      <c r="EJ39" s="275"/>
      <c r="EK39" s="275"/>
      <c r="EL39" s="275"/>
      <c r="EM39" s="275"/>
      <c r="EN39" s="275" t="s">
        <v>309</v>
      </c>
      <c r="EO39" s="275"/>
      <c r="EP39" s="275"/>
      <c r="EQ39" s="275"/>
      <c r="ER39" s="275"/>
      <c r="ES39" s="275"/>
      <c r="ET39" s="275"/>
      <c r="EU39" s="275"/>
      <c r="EV39" s="275"/>
      <c r="EW39" s="275"/>
      <c r="EX39" s="275"/>
      <c r="EY39" s="275"/>
      <c r="EZ39" s="275"/>
      <c r="FA39" s="275"/>
      <c r="FB39" s="275"/>
      <c r="FC39" s="275"/>
      <c r="FD39" s="275"/>
      <c r="FE39" s="275"/>
      <c r="FF39" s="275"/>
      <c r="FG39" s="275"/>
      <c r="FH39" s="275"/>
      <c r="FI39" s="275"/>
      <c r="FJ39" s="275"/>
      <c r="FK39" s="277"/>
    </row>
    <row r="40" spans="1:167" s="55" customFormat="1" ht="11.1" customHeight="1" thickBot="1">
      <c r="A40" s="279">
        <v>1</v>
      </c>
      <c r="B40" s="275"/>
      <c r="C40" s="275"/>
      <c r="D40" s="275"/>
      <c r="E40" s="275"/>
      <c r="F40" s="275"/>
      <c r="G40" s="275"/>
      <c r="H40" s="275"/>
      <c r="I40" s="275"/>
      <c r="J40" s="275"/>
      <c r="K40" s="275"/>
      <c r="L40" s="275"/>
      <c r="M40" s="275"/>
      <c r="N40" s="275"/>
      <c r="O40" s="275"/>
      <c r="P40" s="275"/>
      <c r="Q40" s="275"/>
      <c r="R40" s="275"/>
      <c r="S40" s="275"/>
      <c r="T40" s="275"/>
      <c r="U40" s="275"/>
      <c r="V40" s="275"/>
      <c r="W40" s="275"/>
      <c r="X40" s="275"/>
      <c r="Y40" s="275"/>
      <c r="Z40" s="275"/>
      <c r="AA40" s="275"/>
      <c r="AB40" s="275"/>
      <c r="AC40" s="275"/>
      <c r="AD40" s="275"/>
      <c r="AE40" s="309">
        <v>2</v>
      </c>
      <c r="AF40" s="309"/>
      <c r="AG40" s="309"/>
      <c r="AH40" s="309"/>
      <c r="AI40" s="309"/>
      <c r="AJ40" s="309"/>
      <c r="AK40" s="309"/>
      <c r="AL40" s="309"/>
      <c r="AM40" s="309"/>
      <c r="AN40" s="309"/>
      <c r="AO40" s="309">
        <v>3</v>
      </c>
      <c r="AP40" s="309"/>
      <c r="AQ40" s="309"/>
      <c r="AR40" s="309"/>
      <c r="AS40" s="309"/>
      <c r="AT40" s="309"/>
      <c r="AU40" s="309"/>
      <c r="AV40" s="309"/>
      <c r="AW40" s="309"/>
      <c r="AX40" s="309"/>
      <c r="AY40" s="309">
        <v>4</v>
      </c>
      <c r="AZ40" s="309"/>
      <c r="BA40" s="309"/>
      <c r="BB40" s="309"/>
      <c r="BC40" s="309"/>
      <c r="BD40" s="309"/>
      <c r="BE40" s="309"/>
      <c r="BF40" s="309"/>
      <c r="BG40" s="309"/>
      <c r="BH40" s="309"/>
      <c r="BI40" s="253">
        <v>5</v>
      </c>
      <c r="BJ40" s="253"/>
      <c r="BK40" s="253"/>
      <c r="BL40" s="253"/>
      <c r="BM40" s="253"/>
      <c r="BN40" s="253"/>
      <c r="BO40" s="253"/>
      <c r="BP40" s="253"/>
      <c r="BQ40" s="253"/>
      <c r="BR40" s="253"/>
      <c r="BS40" s="309">
        <v>6</v>
      </c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253">
        <v>7</v>
      </c>
      <c r="CO40" s="253"/>
      <c r="CP40" s="253"/>
      <c r="CQ40" s="253"/>
      <c r="CR40" s="253"/>
      <c r="CS40" s="253"/>
      <c r="CT40" s="253"/>
      <c r="CU40" s="253"/>
      <c r="CV40" s="253"/>
      <c r="CW40" s="253"/>
      <c r="CX40" s="253"/>
      <c r="CY40" s="253"/>
      <c r="CZ40" s="253"/>
      <c r="DA40" s="253"/>
      <c r="DB40" s="253">
        <v>8</v>
      </c>
      <c r="DC40" s="253"/>
      <c r="DD40" s="253"/>
      <c r="DE40" s="253"/>
      <c r="DF40" s="253"/>
      <c r="DG40" s="253"/>
      <c r="DH40" s="253"/>
      <c r="DI40" s="253"/>
      <c r="DJ40" s="253"/>
      <c r="DK40" s="253"/>
      <c r="DL40" s="253"/>
      <c r="DM40" s="253"/>
      <c r="DN40" s="253"/>
      <c r="DO40" s="253"/>
      <c r="DP40" s="253">
        <v>9</v>
      </c>
      <c r="DQ40" s="253"/>
      <c r="DR40" s="253"/>
      <c r="DS40" s="253"/>
      <c r="DT40" s="253"/>
      <c r="DU40" s="253"/>
      <c r="DV40" s="253"/>
      <c r="DW40" s="253"/>
      <c r="DX40" s="253"/>
      <c r="DY40" s="253"/>
      <c r="DZ40" s="253"/>
      <c r="EA40" s="253"/>
      <c r="EB40" s="253"/>
      <c r="EC40" s="253"/>
      <c r="ED40" s="253"/>
      <c r="EE40" s="253"/>
      <c r="EF40" s="253"/>
      <c r="EG40" s="253"/>
      <c r="EH40" s="253"/>
      <c r="EI40" s="253"/>
      <c r="EJ40" s="253"/>
      <c r="EK40" s="253"/>
      <c r="EL40" s="253"/>
      <c r="EM40" s="253"/>
      <c r="EN40" s="253">
        <v>10</v>
      </c>
      <c r="EO40" s="253"/>
      <c r="EP40" s="253"/>
      <c r="EQ40" s="253"/>
      <c r="ER40" s="253"/>
      <c r="ES40" s="253"/>
      <c r="ET40" s="253"/>
      <c r="EU40" s="253"/>
      <c r="EV40" s="253"/>
      <c r="EW40" s="253"/>
      <c r="EX40" s="253"/>
      <c r="EY40" s="253"/>
      <c r="EZ40" s="253"/>
      <c r="FA40" s="253"/>
      <c r="FB40" s="253"/>
      <c r="FC40" s="253"/>
      <c r="FD40" s="253"/>
      <c r="FE40" s="253"/>
      <c r="FF40" s="253"/>
      <c r="FG40" s="253"/>
      <c r="FH40" s="253"/>
      <c r="FI40" s="253"/>
      <c r="FJ40" s="253"/>
      <c r="FK40" s="254"/>
    </row>
    <row r="41" spans="1:167" s="55" customFormat="1" ht="11.25" customHeight="1">
      <c r="A41" s="335"/>
      <c r="B41" s="336"/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7"/>
      <c r="AE41" s="338"/>
      <c r="AF41" s="286"/>
      <c r="AG41" s="286"/>
      <c r="AH41" s="286"/>
      <c r="AI41" s="286"/>
      <c r="AJ41" s="286"/>
      <c r="AK41" s="286"/>
      <c r="AL41" s="286"/>
      <c r="AM41" s="286"/>
      <c r="AN41" s="286"/>
      <c r="AO41" s="308"/>
      <c r="AP41" s="308"/>
      <c r="AQ41" s="308"/>
      <c r="AR41" s="308"/>
      <c r="AS41" s="308"/>
      <c r="AT41" s="308"/>
      <c r="AU41" s="308"/>
      <c r="AV41" s="308"/>
      <c r="AW41" s="308"/>
      <c r="AX41" s="308"/>
      <c r="AY41" s="286"/>
      <c r="AZ41" s="286"/>
      <c r="BA41" s="286"/>
      <c r="BB41" s="286"/>
      <c r="BC41" s="286"/>
      <c r="BD41" s="286"/>
      <c r="BE41" s="286"/>
      <c r="BF41" s="286"/>
      <c r="BG41" s="286"/>
      <c r="BH41" s="286"/>
      <c r="BI41" s="286"/>
      <c r="BJ41" s="286"/>
      <c r="BK41" s="286"/>
      <c r="BL41" s="286"/>
      <c r="BM41" s="286"/>
      <c r="BN41" s="286"/>
      <c r="BO41" s="286"/>
      <c r="BP41" s="286"/>
      <c r="BQ41" s="286"/>
      <c r="BR41" s="286"/>
      <c r="BS41" s="287"/>
      <c r="BT41" s="287"/>
      <c r="BU41" s="287"/>
      <c r="BV41" s="287"/>
      <c r="BW41" s="287"/>
      <c r="BX41" s="287"/>
      <c r="BY41" s="287"/>
      <c r="BZ41" s="287"/>
      <c r="CA41" s="287"/>
      <c r="CB41" s="287"/>
      <c r="CC41" s="287"/>
      <c r="CD41" s="287"/>
      <c r="CE41" s="287"/>
      <c r="CF41" s="287"/>
      <c r="CG41" s="287"/>
      <c r="CH41" s="287"/>
      <c r="CI41" s="287"/>
      <c r="CJ41" s="287"/>
      <c r="CK41" s="287"/>
      <c r="CL41" s="287"/>
      <c r="CM41" s="287"/>
      <c r="CN41" s="286"/>
      <c r="CO41" s="286"/>
      <c r="CP41" s="286"/>
      <c r="CQ41" s="286"/>
      <c r="CR41" s="286"/>
      <c r="CS41" s="286"/>
      <c r="CT41" s="286"/>
      <c r="CU41" s="286"/>
      <c r="CV41" s="286"/>
      <c r="CW41" s="286"/>
      <c r="CX41" s="286"/>
      <c r="CY41" s="286"/>
      <c r="CZ41" s="286"/>
      <c r="DA41" s="286"/>
      <c r="DB41" s="287"/>
      <c r="DC41" s="287"/>
      <c r="DD41" s="287"/>
      <c r="DE41" s="287"/>
      <c r="DF41" s="287"/>
      <c r="DG41" s="287"/>
      <c r="DH41" s="287"/>
      <c r="DI41" s="287"/>
      <c r="DJ41" s="287"/>
      <c r="DK41" s="287"/>
      <c r="DL41" s="287"/>
      <c r="DM41" s="287"/>
      <c r="DN41" s="287"/>
      <c r="DO41" s="287"/>
      <c r="DP41" s="287"/>
      <c r="DQ41" s="287"/>
      <c r="DR41" s="287"/>
      <c r="DS41" s="287"/>
      <c r="DT41" s="287"/>
      <c r="DU41" s="287"/>
      <c r="DV41" s="287"/>
      <c r="DW41" s="287"/>
      <c r="DX41" s="287"/>
      <c r="DY41" s="287"/>
      <c r="DZ41" s="287"/>
      <c r="EA41" s="287"/>
      <c r="EB41" s="287"/>
      <c r="EC41" s="287"/>
      <c r="ED41" s="287"/>
      <c r="EE41" s="287"/>
      <c r="EF41" s="287"/>
      <c r="EG41" s="287"/>
      <c r="EH41" s="287"/>
      <c r="EI41" s="287"/>
      <c r="EJ41" s="287"/>
      <c r="EK41" s="287"/>
      <c r="EL41" s="287"/>
      <c r="EM41" s="287"/>
      <c r="EN41" s="287"/>
      <c r="EO41" s="287"/>
      <c r="EP41" s="287"/>
      <c r="EQ41" s="287"/>
      <c r="ER41" s="287"/>
      <c r="ES41" s="287"/>
      <c r="ET41" s="287"/>
      <c r="EU41" s="287"/>
      <c r="EV41" s="287"/>
      <c r="EW41" s="287"/>
      <c r="EX41" s="287"/>
      <c r="EY41" s="287"/>
      <c r="EZ41" s="287"/>
      <c r="FA41" s="287"/>
      <c r="FB41" s="287"/>
      <c r="FC41" s="287"/>
      <c r="FD41" s="287"/>
      <c r="FE41" s="287"/>
      <c r="FF41" s="287"/>
      <c r="FG41" s="287"/>
      <c r="FH41" s="287"/>
      <c r="FI41" s="287"/>
      <c r="FJ41" s="287"/>
      <c r="FK41" s="355"/>
    </row>
    <row r="42" spans="1:167" s="55" customFormat="1" ht="11.25" customHeight="1" thickBot="1">
      <c r="A42" s="333"/>
      <c r="B42" s="333"/>
      <c r="C42" s="333"/>
      <c r="D42" s="333"/>
      <c r="E42" s="333"/>
      <c r="F42" s="333"/>
      <c r="G42" s="333"/>
      <c r="H42" s="333"/>
      <c r="I42" s="333"/>
      <c r="J42" s="333"/>
      <c r="K42" s="333"/>
      <c r="L42" s="333"/>
      <c r="M42" s="333"/>
      <c r="N42" s="333"/>
      <c r="O42" s="333"/>
      <c r="P42" s="333"/>
      <c r="Q42" s="333"/>
      <c r="R42" s="333"/>
      <c r="S42" s="333"/>
      <c r="T42" s="333"/>
      <c r="U42" s="333"/>
      <c r="V42" s="333"/>
      <c r="W42" s="333"/>
      <c r="X42" s="333"/>
      <c r="Y42" s="333"/>
      <c r="Z42" s="333"/>
      <c r="AA42" s="333"/>
      <c r="AB42" s="333"/>
      <c r="AC42" s="333"/>
      <c r="AD42" s="334"/>
      <c r="AE42" s="322"/>
      <c r="AF42" s="310"/>
      <c r="AG42" s="310"/>
      <c r="AH42" s="310"/>
      <c r="AI42" s="310"/>
      <c r="AJ42" s="310"/>
      <c r="AK42" s="310"/>
      <c r="AL42" s="310"/>
      <c r="AM42" s="310"/>
      <c r="AN42" s="310"/>
      <c r="AO42" s="332"/>
      <c r="AP42" s="332"/>
      <c r="AQ42" s="332"/>
      <c r="AR42" s="332"/>
      <c r="AS42" s="332"/>
      <c r="AT42" s="332"/>
      <c r="AU42" s="332"/>
      <c r="AV42" s="332"/>
      <c r="AW42" s="332"/>
      <c r="AX42" s="332"/>
      <c r="AY42" s="310"/>
      <c r="AZ42" s="310"/>
      <c r="BA42" s="310"/>
      <c r="BB42" s="310"/>
      <c r="BC42" s="310"/>
      <c r="BD42" s="310"/>
      <c r="BE42" s="310"/>
      <c r="BF42" s="310"/>
      <c r="BG42" s="310"/>
      <c r="BH42" s="310"/>
      <c r="BI42" s="310"/>
      <c r="BJ42" s="310"/>
      <c r="BK42" s="310"/>
      <c r="BL42" s="310"/>
      <c r="BM42" s="310"/>
      <c r="BN42" s="310"/>
      <c r="BO42" s="310"/>
      <c r="BP42" s="310"/>
      <c r="BQ42" s="310"/>
      <c r="BR42" s="310"/>
      <c r="BS42" s="321"/>
      <c r="BT42" s="321"/>
      <c r="BU42" s="321"/>
      <c r="BV42" s="321"/>
      <c r="BW42" s="321"/>
      <c r="BX42" s="321"/>
      <c r="BY42" s="321"/>
      <c r="BZ42" s="321"/>
      <c r="CA42" s="321"/>
      <c r="CB42" s="321"/>
      <c r="CC42" s="321"/>
      <c r="CD42" s="321"/>
      <c r="CE42" s="321"/>
      <c r="CF42" s="321"/>
      <c r="CG42" s="321"/>
      <c r="CH42" s="321"/>
      <c r="CI42" s="321"/>
      <c r="CJ42" s="321"/>
      <c r="CK42" s="321"/>
      <c r="CL42" s="321"/>
      <c r="CM42" s="321"/>
      <c r="CN42" s="320"/>
      <c r="CO42" s="320"/>
      <c r="CP42" s="320"/>
      <c r="CQ42" s="320"/>
      <c r="CR42" s="320"/>
      <c r="CS42" s="320"/>
      <c r="CT42" s="320"/>
      <c r="CU42" s="320"/>
      <c r="CV42" s="320"/>
      <c r="CW42" s="320"/>
      <c r="CX42" s="320"/>
      <c r="CY42" s="320"/>
      <c r="CZ42" s="320"/>
      <c r="DA42" s="320"/>
      <c r="DB42" s="321"/>
      <c r="DC42" s="321"/>
      <c r="DD42" s="321"/>
      <c r="DE42" s="321"/>
      <c r="DF42" s="321"/>
      <c r="DG42" s="321"/>
      <c r="DH42" s="321"/>
      <c r="DI42" s="321"/>
      <c r="DJ42" s="321"/>
      <c r="DK42" s="321"/>
      <c r="DL42" s="321"/>
      <c r="DM42" s="321"/>
      <c r="DN42" s="321"/>
      <c r="DO42" s="321"/>
      <c r="DP42" s="321"/>
      <c r="DQ42" s="321"/>
      <c r="DR42" s="321"/>
      <c r="DS42" s="321"/>
      <c r="DT42" s="321"/>
      <c r="DU42" s="321"/>
      <c r="DV42" s="321"/>
      <c r="DW42" s="321"/>
      <c r="DX42" s="321"/>
      <c r="DY42" s="321"/>
      <c r="DZ42" s="321"/>
      <c r="EA42" s="321"/>
      <c r="EB42" s="321"/>
      <c r="EC42" s="321"/>
      <c r="ED42" s="321"/>
      <c r="EE42" s="321"/>
      <c r="EF42" s="321"/>
      <c r="EG42" s="321"/>
      <c r="EH42" s="321"/>
      <c r="EI42" s="321"/>
      <c r="EJ42" s="321"/>
      <c r="EK42" s="321"/>
      <c r="EL42" s="321"/>
      <c r="EM42" s="321"/>
      <c r="EN42" s="321"/>
      <c r="EO42" s="321"/>
      <c r="EP42" s="321"/>
      <c r="EQ42" s="321"/>
      <c r="ER42" s="321"/>
      <c r="ES42" s="321"/>
      <c r="ET42" s="321"/>
      <c r="EU42" s="321"/>
      <c r="EV42" s="321"/>
      <c r="EW42" s="321"/>
      <c r="EX42" s="321"/>
      <c r="EY42" s="321"/>
      <c r="EZ42" s="321"/>
      <c r="FA42" s="321"/>
      <c r="FB42" s="321"/>
      <c r="FC42" s="321"/>
      <c r="FD42" s="321"/>
      <c r="FE42" s="321"/>
      <c r="FF42" s="321"/>
      <c r="FG42" s="321"/>
      <c r="FH42" s="321"/>
      <c r="FI42" s="321"/>
      <c r="FJ42" s="321"/>
      <c r="FK42" s="354"/>
    </row>
    <row r="43" spans="1:167" s="68" customFormat="1" ht="12" customHeight="1" thickBot="1">
      <c r="BQ43" s="69" t="s">
        <v>308</v>
      </c>
      <c r="BS43" s="282"/>
      <c r="BT43" s="283"/>
      <c r="BU43" s="283"/>
      <c r="BV43" s="283"/>
      <c r="BW43" s="283"/>
      <c r="BX43" s="283"/>
      <c r="BY43" s="283"/>
      <c r="BZ43" s="283"/>
      <c r="CA43" s="283"/>
      <c r="CB43" s="283"/>
      <c r="CC43" s="283"/>
      <c r="CD43" s="283"/>
      <c r="CE43" s="283"/>
      <c r="CF43" s="283"/>
      <c r="CG43" s="283"/>
      <c r="CH43" s="283"/>
      <c r="CI43" s="283"/>
      <c r="CJ43" s="283"/>
      <c r="CK43" s="283"/>
      <c r="CL43" s="283"/>
      <c r="CM43" s="284"/>
      <c r="CN43" s="280" t="s">
        <v>115</v>
      </c>
      <c r="CO43" s="280"/>
      <c r="CP43" s="280"/>
      <c r="CQ43" s="280"/>
      <c r="CR43" s="280"/>
      <c r="CS43" s="280"/>
      <c r="CT43" s="280"/>
      <c r="CU43" s="280"/>
      <c r="CV43" s="280"/>
      <c r="CW43" s="280"/>
      <c r="CX43" s="280"/>
      <c r="CY43" s="280"/>
      <c r="CZ43" s="280"/>
      <c r="DA43" s="280"/>
      <c r="DB43" s="281"/>
      <c r="DC43" s="281"/>
      <c r="DD43" s="281"/>
      <c r="DE43" s="281"/>
      <c r="DF43" s="281"/>
      <c r="DG43" s="281"/>
      <c r="DH43" s="281"/>
      <c r="DI43" s="281"/>
      <c r="DJ43" s="281"/>
      <c r="DK43" s="281"/>
      <c r="DL43" s="281"/>
      <c r="DM43" s="281"/>
      <c r="DN43" s="281"/>
      <c r="DO43" s="281"/>
      <c r="DP43" s="285"/>
      <c r="DQ43" s="285"/>
      <c r="DR43" s="285"/>
      <c r="DS43" s="285"/>
      <c r="DT43" s="285"/>
      <c r="DU43" s="285"/>
      <c r="DV43" s="285"/>
      <c r="DW43" s="285"/>
      <c r="DX43" s="285"/>
      <c r="DY43" s="285"/>
      <c r="DZ43" s="285"/>
      <c r="EA43" s="285"/>
      <c r="EB43" s="285"/>
      <c r="EC43" s="285"/>
      <c r="ED43" s="285"/>
      <c r="EE43" s="285"/>
      <c r="EF43" s="285"/>
      <c r="EG43" s="285"/>
      <c r="EH43" s="285"/>
      <c r="EI43" s="285"/>
      <c r="EJ43" s="285"/>
      <c r="EK43" s="285"/>
      <c r="EL43" s="285"/>
      <c r="EM43" s="285"/>
      <c r="EN43" s="285"/>
      <c r="EO43" s="285"/>
      <c r="EP43" s="285"/>
      <c r="EQ43" s="285"/>
      <c r="ER43" s="285"/>
      <c r="ES43" s="285"/>
      <c r="ET43" s="285"/>
      <c r="EU43" s="285"/>
      <c r="EV43" s="285"/>
      <c r="EW43" s="285"/>
      <c r="EX43" s="285"/>
      <c r="EY43" s="285"/>
      <c r="EZ43" s="285"/>
      <c r="FA43" s="285"/>
      <c r="FB43" s="285"/>
      <c r="FC43" s="285"/>
      <c r="FD43" s="285"/>
      <c r="FE43" s="285"/>
      <c r="FF43" s="285"/>
      <c r="FG43" s="285"/>
      <c r="FH43" s="285"/>
      <c r="FI43" s="285"/>
      <c r="FJ43" s="285"/>
      <c r="FK43" s="35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307</v>
      </c>
      <c r="EZ45" s="323"/>
      <c r="FA45" s="324"/>
      <c r="FB45" s="324"/>
      <c r="FC45" s="324"/>
      <c r="FD45" s="324"/>
      <c r="FE45" s="324"/>
      <c r="FF45" s="324"/>
      <c r="FG45" s="324"/>
      <c r="FH45" s="324"/>
      <c r="FI45" s="324"/>
      <c r="FJ45" s="324"/>
      <c r="FK45" s="325"/>
    </row>
    <row r="46" spans="1:167" s="55" customFormat="1" ht="10.5" customHeight="1" thickBot="1">
      <c r="A46" s="55" t="s">
        <v>306</v>
      </c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ET46" s="67"/>
      <c r="EU46" s="67"/>
      <c r="EW46" s="68"/>
      <c r="EX46" s="67" t="s">
        <v>305</v>
      </c>
      <c r="EZ46" s="339"/>
      <c r="FA46" s="340"/>
      <c r="FB46" s="340"/>
      <c r="FC46" s="340"/>
      <c r="FD46" s="340"/>
      <c r="FE46" s="340"/>
      <c r="FF46" s="340"/>
      <c r="FG46" s="340"/>
      <c r="FH46" s="340"/>
      <c r="FI46" s="340"/>
      <c r="FJ46" s="340"/>
      <c r="FK46" s="341"/>
    </row>
    <row r="47" spans="1:167" s="56" customFormat="1" ht="10.5" customHeight="1" thickBot="1">
      <c r="N47" s="249" t="s">
        <v>62</v>
      </c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H47" s="250" t="s">
        <v>296</v>
      </c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</row>
    <row r="48" spans="1:167" ht="10.5" customHeight="1">
      <c r="A48" s="55" t="s">
        <v>304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4" t="s">
        <v>303</v>
      </c>
      <c r="BY48" s="315"/>
      <c r="BZ48" s="315"/>
      <c r="CA48" s="315"/>
      <c r="CB48" s="315"/>
      <c r="CC48" s="315"/>
      <c r="CD48" s="315"/>
      <c r="CE48" s="315"/>
      <c r="CF48" s="315"/>
      <c r="CG48" s="315"/>
      <c r="CH48" s="315"/>
      <c r="CI48" s="315"/>
      <c r="CJ48" s="315"/>
      <c r="CK48" s="315"/>
      <c r="CL48" s="315"/>
      <c r="CM48" s="315"/>
      <c r="CN48" s="315"/>
      <c r="CO48" s="315"/>
      <c r="CP48" s="315"/>
      <c r="CQ48" s="315"/>
      <c r="CR48" s="315"/>
      <c r="CS48" s="315"/>
      <c r="CT48" s="315"/>
      <c r="CU48" s="315"/>
      <c r="CV48" s="315"/>
      <c r="CW48" s="315"/>
      <c r="CX48" s="315"/>
      <c r="CY48" s="315"/>
      <c r="CZ48" s="315"/>
      <c r="DA48" s="315"/>
      <c r="DB48" s="315"/>
      <c r="DC48" s="315"/>
      <c r="DD48" s="315"/>
      <c r="DE48" s="315"/>
      <c r="DF48" s="315"/>
      <c r="DG48" s="315"/>
      <c r="DH48" s="315"/>
      <c r="DI48" s="315"/>
      <c r="DJ48" s="315"/>
      <c r="DK48" s="315"/>
      <c r="DL48" s="315"/>
      <c r="DM48" s="315"/>
      <c r="DN48" s="315"/>
      <c r="DO48" s="315"/>
      <c r="DP48" s="315"/>
      <c r="DQ48" s="315"/>
      <c r="DR48" s="315"/>
      <c r="DS48" s="315"/>
      <c r="DT48" s="315"/>
      <c r="DU48" s="315"/>
      <c r="DV48" s="315"/>
      <c r="DW48" s="315"/>
      <c r="DX48" s="315"/>
      <c r="DY48" s="315"/>
      <c r="DZ48" s="315"/>
      <c r="EA48" s="315"/>
      <c r="EB48" s="315"/>
      <c r="EC48" s="315"/>
      <c r="ED48" s="315"/>
      <c r="EE48" s="315"/>
      <c r="EF48" s="315"/>
      <c r="EG48" s="315"/>
      <c r="EH48" s="315"/>
      <c r="EI48" s="315"/>
      <c r="EJ48" s="315"/>
      <c r="EK48" s="315"/>
      <c r="EL48" s="315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302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6" t="s">
        <v>301</v>
      </c>
      <c r="BY49" s="317"/>
      <c r="BZ49" s="317"/>
      <c r="CA49" s="317"/>
      <c r="CB49" s="317"/>
      <c r="CC49" s="317"/>
      <c r="CD49" s="317"/>
      <c r="CE49" s="317"/>
      <c r="CF49" s="317"/>
      <c r="CG49" s="317"/>
      <c r="CH49" s="317"/>
      <c r="CI49" s="317"/>
      <c r="CJ49" s="317"/>
      <c r="CK49" s="317"/>
      <c r="CL49" s="317"/>
      <c r="CM49" s="317"/>
      <c r="CN49" s="317"/>
      <c r="CO49" s="317"/>
      <c r="CP49" s="317"/>
      <c r="CQ49" s="317"/>
      <c r="CR49" s="317"/>
      <c r="CS49" s="317"/>
      <c r="CT49" s="317"/>
      <c r="CU49" s="317"/>
      <c r="CV49" s="317"/>
      <c r="CW49" s="317"/>
      <c r="CX49" s="317"/>
      <c r="CY49" s="317"/>
      <c r="CZ49" s="317"/>
      <c r="DA49" s="317"/>
      <c r="DB49" s="317"/>
      <c r="DC49" s="317"/>
      <c r="DD49" s="317"/>
      <c r="DE49" s="317"/>
      <c r="DF49" s="317"/>
      <c r="DG49" s="317"/>
      <c r="DH49" s="317"/>
      <c r="DI49" s="317"/>
      <c r="DJ49" s="317"/>
      <c r="DK49" s="317"/>
      <c r="DL49" s="317"/>
      <c r="DM49" s="317"/>
      <c r="DN49" s="317"/>
      <c r="DO49" s="317"/>
      <c r="DP49" s="317"/>
      <c r="DQ49" s="317"/>
      <c r="DR49" s="317"/>
      <c r="DS49" s="317"/>
      <c r="DT49" s="317"/>
      <c r="DU49" s="317"/>
      <c r="DV49" s="317"/>
      <c r="DW49" s="317"/>
      <c r="DX49" s="317"/>
      <c r="DY49" s="317"/>
      <c r="DZ49" s="317"/>
      <c r="EA49" s="317"/>
      <c r="EB49" s="317"/>
      <c r="EC49" s="317"/>
      <c r="ED49" s="317"/>
      <c r="EE49" s="317"/>
      <c r="EF49" s="317"/>
      <c r="EG49" s="317"/>
      <c r="EH49" s="317"/>
      <c r="EI49" s="317"/>
      <c r="EJ49" s="317"/>
      <c r="EK49" s="317"/>
      <c r="EL49" s="317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300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X50" s="61"/>
      <c r="BY50" s="55" t="s">
        <v>299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49" t="s">
        <v>62</v>
      </c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H51" s="250" t="s">
        <v>296</v>
      </c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X51" s="61"/>
      <c r="BY51" s="55" t="s">
        <v>298</v>
      </c>
      <c r="CL51" s="255"/>
      <c r="CM51" s="255"/>
      <c r="CN51" s="255"/>
      <c r="CO51" s="255"/>
      <c r="CP51" s="255"/>
      <c r="CQ51" s="255"/>
      <c r="CR51" s="255"/>
      <c r="CS51" s="255"/>
      <c r="CT51" s="255"/>
      <c r="CU51" s="255"/>
      <c r="CV51" s="255"/>
      <c r="CW51" s="255"/>
      <c r="CX51" s="255"/>
      <c r="CZ51" s="255"/>
      <c r="DA51" s="255"/>
      <c r="DB51" s="255"/>
      <c r="DC51" s="255"/>
      <c r="DD51" s="255"/>
      <c r="DE51" s="255"/>
      <c r="DF51" s="255"/>
      <c r="DG51" s="255"/>
      <c r="DH51" s="255"/>
      <c r="DJ51" s="255"/>
      <c r="DK51" s="255"/>
      <c r="DL51" s="255"/>
      <c r="DM51" s="255"/>
      <c r="DN51" s="255"/>
      <c r="DO51" s="255"/>
      <c r="DP51" s="255"/>
      <c r="DQ51" s="255"/>
      <c r="DR51" s="255"/>
      <c r="DS51" s="255"/>
      <c r="DT51" s="255"/>
      <c r="DU51" s="255"/>
      <c r="DV51" s="255"/>
      <c r="DW51" s="255"/>
      <c r="DX51" s="255"/>
      <c r="DY51" s="255"/>
      <c r="DZ51" s="255"/>
      <c r="EA51" s="255"/>
      <c r="EC51" s="260"/>
      <c r="ED51" s="260"/>
      <c r="EE51" s="260"/>
      <c r="EF51" s="260"/>
      <c r="EG51" s="260"/>
      <c r="EH51" s="260"/>
      <c r="EI51" s="260"/>
      <c r="EJ51" s="260"/>
      <c r="EK51" s="260"/>
      <c r="EL51" s="260"/>
      <c r="FJ51" s="55"/>
      <c r="FK51" s="60"/>
    </row>
    <row r="52" spans="1:167" ht="10.5" customHeight="1">
      <c r="A52" s="55" t="s">
        <v>299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18" t="s">
        <v>297</v>
      </c>
      <c r="CM52" s="318"/>
      <c r="CN52" s="318"/>
      <c r="CO52" s="318"/>
      <c r="CP52" s="318"/>
      <c r="CQ52" s="318"/>
      <c r="CR52" s="318"/>
      <c r="CS52" s="318"/>
      <c r="CT52" s="318"/>
      <c r="CU52" s="318"/>
      <c r="CV52" s="318"/>
      <c r="CW52" s="318"/>
      <c r="CX52" s="318"/>
      <c r="CZ52" s="318" t="s">
        <v>62</v>
      </c>
      <c r="DA52" s="318"/>
      <c r="DB52" s="318"/>
      <c r="DC52" s="318"/>
      <c r="DD52" s="318"/>
      <c r="DE52" s="318"/>
      <c r="DF52" s="318"/>
      <c r="DG52" s="318"/>
      <c r="DH52" s="318"/>
      <c r="DJ52" s="318" t="s">
        <v>296</v>
      </c>
      <c r="DK52" s="318"/>
      <c r="DL52" s="318"/>
      <c r="DM52" s="318"/>
      <c r="DN52" s="318"/>
      <c r="DO52" s="318"/>
      <c r="DP52" s="318"/>
      <c r="DQ52" s="318"/>
      <c r="DR52" s="318"/>
      <c r="DS52" s="318"/>
      <c r="DT52" s="318"/>
      <c r="DU52" s="318"/>
      <c r="DV52" s="318"/>
      <c r="DW52" s="318"/>
      <c r="DX52" s="318"/>
      <c r="DY52" s="318"/>
      <c r="DZ52" s="318"/>
      <c r="EA52" s="318"/>
      <c r="EC52" s="318" t="s">
        <v>295</v>
      </c>
      <c r="ED52" s="318"/>
      <c r="EE52" s="318"/>
      <c r="EF52" s="318"/>
      <c r="EG52" s="318"/>
      <c r="EH52" s="318"/>
      <c r="EI52" s="318"/>
      <c r="EJ52" s="318"/>
      <c r="EK52" s="318"/>
      <c r="EL52" s="318"/>
      <c r="FJ52" s="62"/>
      <c r="FK52" s="60"/>
    </row>
    <row r="53" spans="1:167" ht="10.5" customHeight="1">
      <c r="A53" s="55" t="s">
        <v>298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H53" s="260"/>
      <c r="BI53" s="260"/>
      <c r="BJ53" s="260"/>
      <c r="BK53" s="260"/>
      <c r="BL53" s="260"/>
      <c r="BM53" s="260"/>
      <c r="BN53" s="260"/>
      <c r="BO53" s="260"/>
      <c r="BP53" s="260"/>
      <c r="BQ53" s="260"/>
      <c r="BR53" s="260"/>
      <c r="BS53" s="260"/>
      <c r="BT53" s="260"/>
      <c r="BU53" s="260"/>
      <c r="BX53" s="61"/>
      <c r="BY53" s="264" t="s">
        <v>294</v>
      </c>
      <c r="BZ53" s="264"/>
      <c r="CA53" s="260"/>
      <c r="CB53" s="260"/>
      <c r="CC53" s="260"/>
      <c r="CD53" s="260"/>
      <c r="CE53" s="260"/>
      <c r="CF53" s="261" t="s">
        <v>294</v>
      </c>
      <c r="CG53" s="261"/>
      <c r="CH53" s="260"/>
      <c r="CI53" s="260"/>
      <c r="CJ53" s="260"/>
      <c r="CK53" s="260"/>
      <c r="CL53" s="260"/>
      <c r="CM53" s="260"/>
      <c r="CN53" s="260"/>
      <c r="CO53" s="260"/>
      <c r="CP53" s="260"/>
      <c r="CQ53" s="260"/>
      <c r="CR53" s="260"/>
      <c r="CS53" s="260"/>
      <c r="CT53" s="260"/>
      <c r="CU53" s="260"/>
      <c r="CV53" s="260"/>
      <c r="CW53" s="260"/>
      <c r="CX53" s="260"/>
      <c r="CY53" s="260"/>
      <c r="CZ53" s="260"/>
      <c r="DA53" s="260"/>
      <c r="DB53" s="260"/>
      <c r="DC53" s="260"/>
      <c r="DD53" s="260"/>
      <c r="DE53" s="264">
        <v>20</v>
      </c>
      <c r="DF53" s="264"/>
      <c r="DG53" s="264"/>
      <c r="DH53" s="264"/>
      <c r="DI53" s="262"/>
      <c r="DJ53" s="262"/>
      <c r="DK53" s="262"/>
      <c r="DL53" s="261" t="s">
        <v>293</v>
      </c>
      <c r="DM53" s="261"/>
      <c r="DN53" s="261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18" t="s">
        <v>297</v>
      </c>
      <c r="O54" s="318"/>
      <c r="P54" s="318"/>
      <c r="Q54" s="318"/>
      <c r="R54" s="318"/>
      <c r="S54" s="318"/>
      <c r="T54" s="318"/>
      <c r="U54" s="318"/>
      <c r="V54" s="318"/>
      <c r="W54" s="318"/>
      <c r="X54" s="318"/>
      <c r="Y54" s="318"/>
      <c r="Z54" s="318"/>
      <c r="AA54" s="318"/>
      <c r="AB54" s="318"/>
      <c r="AD54" s="318" t="s">
        <v>62</v>
      </c>
      <c r="AE54" s="318"/>
      <c r="AF54" s="318"/>
      <c r="AG54" s="318"/>
      <c r="AH54" s="318"/>
      <c r="AI54" s="318"/>
      <c r="AJ54" s="318"/>
      <c r="AK54" s="318"/>
      <c r="AL54" s="318"/>
      <c r="AM54" s="318"/>
      <c r="AO54" s="318" t="s">
        <v>296</v>
      </c>
      <c r="AP54" s="318"/>
      <c r="AQ54" s="318"/>
      <c r="AR54" s="318"/>
      <c r="AS54" s="318"/>
      <c r="AT54" s="318"/>
      <c r="AU54" s="318"/>
      <c r="AV54" s="318"/>
      <c r="AW54" s="318"/>
      <c r="AX54" s="318"/>
      <c r="AY54" s="318"/>
      <c r="AZ54" s="318"/>
      <c r="BA54" s="318"/>
      <c r="BB54" s="318"/>
      <c r="BC54" s="318"/>
      <c r="BD54" s="318"/>
      <c r="BE54" s="318"/>
      <c r="BF54" s="318"/>
      <c r="BH54" s="319" t="s">
        <v>295</v>
      </c>
      <c r="BI54" s="319"/>
      <c r="BJ54" s="319"/>
      <c r="BK54" s="319"/>
      <c r="BL54" s="319"/>
      <c r="BM54" s="319"/>
      <c r="BN54" s="319"/>
      <c r="BO54" s="319"/>
      <c r="BP54" s="319"/>
      <c r="BQ54" s="319"/>
      <c r="BR54" s="319"/>
      <c r="BS54" s="319"/>
      <c r="BT54" s="319"/>
      <c r="BU54" s="319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64" t="s">
        <v>294</v>
      </c>
      <c r="B55" s="264"/>
      <c r="C55" s="260"/>
      <c r="D55" s="260"/>
      <c r="E55" s="260"/>
      <c r="F55" s="260"/>
      <c r="G55" s="260"/>
      <c r="H55" s="261" t="s">
        <v>294</v>
      </c>
      <c r="I55" s="261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4">
        <v>20</v>
      </c>
      <c r="AH55" s="264"/>
      <c r="AI55" s="264"/>
      <c r="AJ55" s="264"/>
      <c r="AK55" s="262"/>
      <c r="AL55" s="262"/>
      <c r="AM55" s="262"/>
      <c r="AN55" s="261" t="s">
        <v>293</v>
      </c>
      <c r="AO55" s="261"/>
      <c r="AP55" s="261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C1" zoomScale="130" zoomScaleNormal="115" zoomScaleSheetLayoutView="130" workbookViewId="0">
      <selection activeCell="K4" sqref="K4"/>
    </sheetView>
  </sheetViews>
  <sheetFormatPr defaultColWidth="9.33203125" defaultRowHeight="15"/>
  <cols>
    <col min="1" max="1" width="21.109375" style="8" customWidth="1"/>
    <col min="2" max="2" width="12.33203125" style="8" customWidth="1"/>
    <col min="3" max="3" width="24.77734375" style="8" customWidth="1"/>
    <col min="4" max="6" width="13.77734375" style="8" customWidth="1"/>
    <col min="7" max="7" width="10.77734375" style="8" customWidth="1"/>
    <col min="8" max="8" width="10.33203125" style="8" customWidth="1"/>
    <col min="9" max="9" width="14.44140625" style="8" customWidth="1"/>
    <col min="10" max="10" width="10.6640625" style="8" customWidth="1"/>
    <col min="11" max="11" width="15.77734375" style="8" customWidth="1"/>
    <col min="12" max="12" width="24" style="8" customWidth="1"/>
    <col min="13" max="16384" width="9.33203125" style="8"/>
  </cols>
  <sheetData>
    <row r="1" spans="1:12" ht="37.5" customHeight="1">
      <c r="A1" s="190" t="s">
        <v>79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2" ht="69.75" customHeight="1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>
      <c r="A4" s="136" t="s">
        <v>425</v>
      </c>
      <c r="B4" s="42" t="s">
        <v>424</v>
      </c>
      <c r="C4" s="42" t="s">
        <v>426</v>
      </c>
      <c r="D4" s="42"/>
      <c r="E4" s="42"/>
      <c r="F4" s="42"/>
      <c r="G4" s="42" t="s">
        <v>427</v>
      </c>
      <c r="H4" s="42"/>
      <c r="I4" s="42" t="s">
        <v>428</v>
      </c>
      <c r="J4" s="42" t="s">
        <v>429</v>
      </c>
      <c r="K4" s="42" t="s">
        <v>430</v>
      </c>
      <c r="L4" s="42" t="s">
        <v>431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7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8" customWidth="1"/>
    <col min="2" max="2" width="23.44140625" style="8" customWidth="1"/>
    <col min="3" max="16384" width="9.33203125" style="8"/>
  </cols>
  <sheetData>
    <row r="1" spans="1:2" ht="20.25" customHeight="1">
      <c r="A1" s="192" t="s">
        <v>535</v>
      </c>
      <c r="B1" s="192"/>
    </row>
    <row r="2" spans="1:2" ht="12.75" customHeight="1">
      <c r="A2" s="191"/>
      <c r="B2" s="191"/>
    </row>
    <row r="3" spans="1:2" ht="14.25" customHeight="1">
      <c r="A3" s="10" t="s">
        <v>11</v>
      </c>
      <c r="B3" s="10" t="s">
        <v>12</v>
      </c>
    </row>
    <row r="4" spans="1:2" ht="22.5" customHeight="1">
      <c r="A4" s="11" t="s">
        <v>13</v>
      </c>
      <c r="B4" s="11" t="s">
        <v>14</v>
      </c>
    </row>
    <row r="5" spans="1:2" ht="18" customHeight="1">
      <c r="A5" s="12" t="s">
        <v>83</v>
      </c>
      <c r="B5" s="14">
        <v>1652567</v>
      </c>
    </row>
    <row r="6" spans="1:2" ht="33.75" customHeight="1">
      <c r="A6" s="13" t="s">
        <v>80</v>
      </c>
      <c r="B6" s="14"/>
    </row>
    <row r="7" spans="1:2" ht="30" customHeight="1">
      <c r="A7" s="13" t="s">
        <v>81</v>
      </c>
      <c r="B7" s="14"/>
    </row>
    <row r="8" spans="1:2" ht="33.75" customHeight="1">
      <c r="A8" s="13" t="s">
        <v>82</v>
      </c>
      <c r="B8" s="14"/>
    </row>
    <row r="9" spans="1:2" ht="20.25" customHeight="1">
      <c r="A9" s="12" t="s">
        <v>84</v>
      </c>
      <c r="B9" s="14">
        <v>7790443.3600000003</v>
      </c>
    </row>
    <row r="10" spans="1:2" ht="18" customHeight="1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2" t="s">
        <v>113</v>
      </c>
    </row>
    <row r="2" spans="1:4" ht="18.75" customHeight="1">
      <c r="A2" s="192" t="s">
        <v>16</v>
      </c>
      <c r="B2" s="192"/>
      <c r="C2" s="192"/>
      <c r="D2" s="193"/>
    </row>
    <row r="3" spans="1:4" ht="18.75" customHeight="1">
      <c r="A3" s="194" t="s">
        <v>536</v>
      </c>
      <c r="B3" s="194"/>
      <c r="C3" s="194"/>
      <c r="D3" s="193"/>
    </row>
    <row r="4" spans="1:4" ht="21.75" customHeight="1">
      <c r="A4" s="15" t="s">
        <v>99</v>
      </c>
      <c r="B4" s="15" t="s">
        <v>11</v>
      </c>
      <c r="C4" s="10" t="s">
        <v>100</v>
      </c>
      <c r="D4" s="193"/>
    </row>
    <row r="5" spans="1:4" ht="14.25" customHeight="1">
      <c r="A5" s="18">
        <v>1</v>
      </c>
      <c r="B5" s="18">
        <v>2</v>
      </c>
      <c r="C5" s="11">
        <v>3</v>
      </c>
      <c r="D5" s="17"/>
    </row>
    <row r="6" spans="1:4" ht="20.25" customHeight="1">
      <c r="A6" s="18">
        <v>1</v>
      </c>
      <c r="B6" s="16" t="s">
        <v>17</v>
      </c>
      <c r="C6" s="14">
        <f>C8+C11</f>
        <v>1652567</v>
      </c>
      <c r="D6" s="8"/>
    </row>
    <row r="7" spans="1:4" ht="20.25" customHeight="1">
      <c r="A7" s="18"/>
      <c r="B7" s="16" t="s">
        <v>87</v>
      </c>
      <c r="C7" s="14"/>
      <c r="D7" s="8"/>
    </row>
    <row r="8" spans="1:4" ht="20.25" customHeight="1">
      <c r="A8" s="18" t="s">
        <v>101</v>
      </c>
      <c r="B8" s="20" t="s">
        <v>88</v>
      </c>
      <c r="C8" s="14">
        <v>1652567</v>
      </c>
      <c r="D8" s="8"/>
    </row>
    <row r="9" spans="1:4" ht="20.25" customHeight="1">
      <c r="A9" s="18"/>
      <c r="B9" s="20" t="s">
        <v>25</v>
      </c>
      <c r="C9" s="14"/>
      <c r="D9" s="8"/>
    </row>
    <row r="10" spans="1:4" ht="20.25" customHeight="1">
      <c r="A10" s="18" t="s">
        <v>102</v>
      </c>
      <c r="B10" s="21" t="s">
        <v>89</v>
      </c>
      <c r="C10" s="14">
        <v>275633.40999999997</v>
      </c>
      <c r="D10" s="19"/>
    </row>
    <row r="11" spans="1:4" ht="20.25" customHeight="1">
      <c r="A11" s="18" t="s">
        <v>103</v>
      </c>
      <c r="B11" s="20" t="s">
        <v>90</v>
      </c>
      <c r="C11" s="14"/>
      <c r="D11" s="8"/>
    </row>
    <row r="12" spans="1:4" ht="20.25" customHeight="1">
      <c r="A12" s="18"/>
      <c r="B12" s="20" t="s">
        <v>25</v>
      </c>
      <c r="C12" s="14"/>
      <c r="D12" s="8"/>
    </row>
    <row r="13" spans="1:4" ht="20.25" customHeight="1">
      <c r="A13" s="18" t="s">
        <v>104</v>
      </c>
      <c r="B13" s="21" t="s">
        <v>89</v>
      </c>
      <c r="C13" s="14"/>
      <c r="D13" s="8"/>
    </row>
    <row r="14" spans="1:4" ht="20.25" customHeight="1">
      <c r="A14" s="18">
        <v>2</v>
      </c>
      <c r="B14" s="16" t="s">
        <v>18</v>
      </c>
      <c r="C14" s="14">
        <f>C16+C19+C20+C21</f>
        <v>23076.09</v>
      </c>
      <c r="D14" s="8"/>
    </row>
    <row r="15" spans="1:4" ht="20.25" customHeight="1">
      <c r="A15" s="18"/>
      <c r="B15" s="16" t="s">
        <v>87</v>
      </c>
      <c r="C15" s="14"/>
      <c r="D15" s="8"/>
    </row>
    <row r="16" spans="1:4" ht="20.25" customHeight="1">
      <c r="A16" s="18" t="s">
        <v>105</v>
      </c>
      <c r="B16" s="20" t="s">
        <v>91</v>
      </c>
      <c r="C16" s="14"/>
      <c r="D16" s="8"/>
    </row>
    <row r="17" spans="1:4" ht="20.25" customHeight="1">
      <c r="A17" s="18"/>
      <c r="B17" s="20" t="s">
        <v>25</v>
      </c>
      <c r="C17" s="14"/>
      <c r="D17" s="8"/>
    </row>
    <row r="18" spans="1:4" ht="20.25" customHeight="1">
      <c r="A18" s="18" t="s">
        <v>106</v>
      </c>
      <c r="B18" s="21" t="s">
        <v>92</v>
      </c>
      <c r="C18" s="14"/>
      <c r="D18" s="8"/>
    </row>
    <row r="19" spans="1:4" ht="20.25" customHeight="1">
      <c r="A19" s="18" t="s">
        <v>107</v>
      </c>
      <c r="B19" s="20" t="s">
        <v>93</v>
      </c>
      <c r="C19" s="14"/>
      <c r="D19" s="8"/>
    </row>
    <row r="20" spans="1:4" ht="20.25" customHeight="1">
      <c r="A20" s="18" t="s">
        <v>108</v>
      </c>
      <c r="B20" s="20" t="s">
        <v>94</v>
      </c>
      <c r="C20" s="14"/>
      <c r="D20" s="8"/>
    </row>
    <row r="21" spans="1:4" ht="20.25" customHeight="1">
      <c r="A21" s="18" t="s">
        <v>109</v>
      </c>
      <c r="B21" s="20" t="s">
        <v>95</v>
      </c>
      <c r="C21" s="14">
        <v>23076.09</v>
      </c>
      <c r="D21" s="8"/>
    </row>
    <row r="22" spans="1:4" ht="20.25" customHeight="1">
      <c r="A22" s="18">
        <v>3</v>
      </c>
      <c r="B22" s="16" t="s">
        <v>19</v>
      </c>
      <c r="C22" s="14">
        <v>1747.85</v>
      </c>
      <c r="D22" s="8"/>
    </row>
    <row r="23" spans="1:4" ht="20.25" customHeight="1">
      <c r="A23" s="18"/>
      <c r="B23" s="16" t="s">
        <v>87</v>
      </c>
      <c r="C23" s="14"/>
      <c r="D23" s="8"/>
    </row>
    <row r="24" spans="1:4" ht="20.25" customHeight="1">
      <c r="A24" s="18" t="s">
        <v>110</v>
      </c>
      <c r="B24" s="20" t="s">
        <v>96</v>
      </c>
      <c r="C24" s="14">
        <v>0</v>
      </c>
      <c r="D24" s="8"/>
    </row>
    <row r="25" spans="1:4" ht="20.25" customHeight="1">
      <c r="A25" s="18" t="s">
        <v>111</v>
      </c>
      <c r="B25" s="20" t="s">
        <v>97</v>
      </c>
      <c r="C25" s="14">
        <v>1747.85</v>
      </c>
      <c r="D25" s="8"/>
    </row>
    <row r="26" spans="1:4" ht="20.25" customHeight="1">
      <c r="A26" s="18"/>
      <c r="B26" s="21" t="s">
        <v>25</v>
      </c>
      <c r="C26" s="14"/>
      <c r="D26" s="8"/>
    </row>
    <row r="27" spans="1:4" ht="20.25" customHeight="1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10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5" t="s">
        <v>506</v>
      </c>
      <c r="B2" s="195"/>
      <c r="C2" s="195"/>
      <c r="D2" s="195"/>
      <c r="E2" s="195"/>
      <c r="F2" s="195"/>
      <c r="G2" s="195"/>
      <c r="H2" s="195"/>
      <c r="I2" s="195"/>
      <c r="J2" s="38"/>
    </row>
    <row r="3" spans="1:10" ht="24.6" customHeight="1">
      <c r="A3" s="196" t="s">
        <v>20</v>
      </c>
      <c r="B3" s="196" t="s">
        <v>21</v>
      </c>
      <c r="C3" s="196" t="s">
        <v>22</v>
      </c>
      <c r="D3" s="196" t="s">
        <v>23</v>
      </c>
      <c r="E3" s="196"/>
      <c r="F3" s="196"/>
      <c r="G3" s="196"/>
      <c r="H3" s="196"/>
      <c r="I3" s="196"/>
    </row>
    <row r="4" spans="1:10" ht="19.95" customHeight="1">
      <c r="A4" s="197" t="s">
        <v>0</v>
      </c>
      <c r="B4" s="197" t="s">
        <v>0</v>
      </c>
      <c r="C4" s="197" t="s">
        <v>0</v>
      </c>
      <c r="D4" s="196" t="s">
        <v>24</v>
      </c>
      <c r="E4" s="196" t="s">
        <v>25</v>
      </c>
      <c r="F4" s="196"/>
      <c r="G4" s="196"/>
      <c r="H4" s="196"/>
      <c r="I4" s="196"/>
    </row>
    <row r="5" spans="1:10" ht="96" customHeight="1">
      <c r="A5" s="197" t="s">
        <v>0</v>
      </c>
      <c r="B5" s="197" t="s">
        <v>0</v>
      </c>
      <c r="C5" s="197" t="s">
        <v>0</v>
      </c>
      <c r="D5" s="197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7" customHeight="1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>
      <c r="A7" s="29" t="s">
        <v>40</v>
      </c>
      <c r="B7" s="10" t="s">
        <v>41</v>
      </c>
      <c r="C7" s="11" t="s">
        <v>42</v>
      </c>
      <c r="D7" s="29">
        <f>E7+I7+F7</f>
        <v>8551435</v>
      </c>
      <c r="E7" s="29">
        <f>E15</f>
        <v>8531435</v>
      </c>
      <c r="F7" s="29"/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>
      <c r="A15" s="29" t="s">
        <v>57</v>
      </c>
      <c r="B15" s="10" t="s">
        <v>58</v>
      </c>
      <c r="C15" s="11" t="s">
        <v>42</v>
      </c>
      <c r="D15" s="29">
        <f>D17+D23+D29</f>
        <v>8551435</v>
      </c>
      <c r="E15" s="29">
        <f>E17+E22+E23+E29</f>
        <v>8531435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1">
        <v>211</v>
      </c>
      <c r="C17" s="11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1" t="s">
        <v>127</v>
      </c>
      <c r="C18" s="11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1" t="s">
        <v>129</v>
      </c>
      <c r="C19" s="11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1">
        <v>212</v>
      </c>
      <c r="C20" s="11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1">
        <v>230</v>
      </c>
      <c r="C23" s="11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1">
        <v>231</v>
      </c>
      <c r="C24" s="11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1">
        <v>232</v>
      </c>
      <c r="C25" s="11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1">
        <v>233</v>
      </c>
      <c r="C26" s="11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1">
        <v>260</v>
      </c>
      <c r="C29" s="11" t="s">
        <v>42</v>
      </c>
      <c r="D29" s="12">
        <f>E29+I29+F29</f>
        <v>678713</v>
      </c>
      <c r="E29" s="12">
        <f>E30+E31+E32+E34+E37+E35</f>
        <v>658713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1">
        <v>261</v>
      </c>
      <c r="C30" s="11">
        <v>221</v>
      </c>
      <c r="D30" s="12">
        <f t="shared" ref="D30:D36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1">
        <v>263</v>
      </c>
      <c r="C32" s="11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1">
        <v>265</v>
      </c>
      <c r="C34" s="11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1">
        <v>266</v>
      </c>
      <c r="C35" s="11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1">
        <v>267</v>
      </c>
      <c r="C36" s="11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1">
        <v>268</v>
      </c>
      <c r="C37" s="11">
        <v>340</v>
      </c>
      <c r="D37" s="12">
        <f>E37+I37</f>
        <v>195800</v>
      </c>
      <c r="E37" s="12">
        <v>175800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1" sqref="F21:F22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5" t="s">
        <v>507</v>
      </c>
      <c r="B2" s="195"/>
      <c r="C2" s="195"/>
      <c r="D2" s="195"/>
      <c r="E2" s="195"/>
      <c r="F2" s="195"/>
      <c r="G2" s="195"/>
      <c r="H2" s="195"/>
      <c r="I2" s="195"/>
      <c r="J2" s="38"/>
    </row>
    <row r="3" spans="1:10" ht="24.6" customHeight="1">
      <c r="A3" s="196" t="s">
        <v>20</v>
      </c>
      <c r="B3" s="196" t="s">
        <v>21</v>
      </c>
      <c r="C3" s="196" t="s">
        <v>22</v>
      </c>
      <c r="D3" s="196" t="s">
        <v>23</v>
      </c>
      <c r="E3" s="196"/>
      <c r="F3" s="196"/>
      <c r="G3" s="196"/>
      <c r="H3" s="196"/>
      <c r="I3" s="196"/>
    </row>
    <row r="4" spans="1:10" ht="19.95" customHeight="1">
      <c r="A4" s="197" t="s">
        <v>0</v>
      </c>
      <c r="B4" s="197" t="s">
        <v>0</v>
      </c>
      <c r="C4" s="197" t="s">
        <v>0</v>
      </c>
      <c r="D4" s="196" t="s">
        <v>24</v>
      </c>
      <c r="E4" s="196" t="s">
        <v>25</v>
      </c>
      <c r="F4" s="196"/>
      <c r="G4" s="196"/>
      <c r="H4" s="196"/>
      <c r="I4" s="196"/>
    </row>
    <row r="5" spans="1:10" ht="96" customHeight="1">
      <c r="A5" s="197" t="s">
        <v>0</v>
      </c>
      <c r="B5" s="197" t="s">
        <v>0</v>
      </c>
      <c r="C5" s="197" t="s">
        <v>0</v>
      </c>
      <c r="D5" s="197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8352002</v>
      </c>
      <c r="E7" s="29">
        <f>E15</f>
        <v>8332002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8352002</v>
      </c>
      <c r="E15" s="29">
        <f>E17+E22+E23+E29</f>
        <v>8332002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479280</v>
      </c>
      <c r="E29" s="12">
        <f>E30+E31+E32+E34+E37+E35</f>
        <v>459280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102528</v>
      </c>
      <c r="E30" s="12">
        <f>122528-20000</f>
        <v>102528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163262</v>
      </c>
      <c r="E32" s="12">
        <f>192762-29500</f>
        <v>163262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56061</v>
      </c>
      <c r="E34" s="12">
        <f>105561-49500</f>
        <v>56061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95367</v>
      </c>
      <c r="E37" s="12">
        <f>175800-100433</f>
        <v>75367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20" sqref="F20"/>
    </sheetView>
  </sheetViews>
  <sheetFormatPr defaultColWidth="9.33203125" defaultRowHeight="15"/>
  <cols>
    <col min="1" max="1" width="36.44140625" style="24" customWidth="1"/>
    <col min="2" max="2" width="11.109375" style="24" customWidth="1"/>
    <col min="3" max="3" width="16.109375" style="24" customWidth="1"/>
    <col min="4" max="4" width="17" style="24" customWidth="1"/>
    <col min="5" max="5" width="19.44140625" style="24" customWidth="1"/>
    <col min="6" max="6" width="15" style="24" customWidth="1"/>
    <col min="7" max="8" width="17.6640625" style="24" customWidth="1"/>
    <col min="9" max="9" width="22.109375" style="24" customWidth="1"/>
    <col min="10" max="10" width="24.109375" style="24" customWidth="1"/>
    <col min="11" max="16384" width="9.33203125" style="24"/>
  </cols>
  <sheetData>
    <row r="1" spans="1:10" ht="21.75" customHeight="1">
      <c r="A1" s="23" t="s">
        <v>0</v>
      </c>
      <c r="I1" s="25" t="s">
        <v>114</v>
      </c>
    </row>
    <row r="2" spans="1:10" ht="36" customHeight="1">
      <c r="A2" s="195" t="s">
        <v>532</v>
      </c>
      <c r="B2" s="195"/>
      <c r="C2" s="195"/>
      <c r="D2" s="195"/>
      <c r="E2" s="195"/>
      <c r="F2" s="195"/>
      <c r="G2" s="195"/>
      <c r="H2" s="195"/>
      <c r="I2" s="195"/>
      <c r="J2" s="38"/>
    </row>
    <row r="3" spans="1:10" ht="24.6" customHeight="1">
      <c r="A3" s="196" t="s">
        <v>20</v>
      </c>
      <c r="B3" s="196" t="s">
        <v>21</v>
      </c>
      <c r="C3" s="196" t="s">
        <v>22</v>
      </c>
      <c r="D3" s="196" t="s">
        <v>23</v>
      </c>
      <c r="E3" s="196"/>
      <c r="F3" s="196"/>
      <c r="G3" s="196"/>
      <c r="H3" s="196"/>
      <c r="I3" s="196"/>
    </row>
    <row r="4" spans="1:10" ht="19.95" customHeight="1">
      <c r="A4" s="197" t="s">
        <v>0</v>
      </c>
      <c r="B4" s="197" t="s">
        <v>0</v>
      </c>
      <c r="C4" s="197" t="s">
        <v>0</v>
      </c>
      <c r="D4" s="196" t="s">
        <v>24</v>
      </c>
      <c r="E4" s="196" t="s">
        <v>25</v>
      </c>
      <c r="F4" s="196"/>
      <c r="G4" s="196"/>
      <c r="H4" s="196"/>
      <c r="I4" s="196"/>
    </row>
    <row r="5" spans="1:10" ht="96" customHeight="1">
      <c r="A5" s="197" t="s">
        <v>0</v>
      </c>
      <c r="B5" s="197" t="s">
        <v>0</v>
      </c>
      <c r="C5" s="197" t="s">
        <v>0</v>
      </c>
      <c r="D5" s="197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7" customHeight="1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>
      <c r="A7" s="29" t="s">
        <v>40</v>
      </c>
      <c r="B7" s="155" t="s">
        <v>41</v>
      </c>
      <c r="C7" s="154" t="s">
        <v>42</v>
      </c>
      <c r="D7" s="29">
        <f>E7+I7+F7</f>
        <v>8551435</v>
      </c>
      <c r="E7" s="29">
        <f>E15</f>
        <v>8531435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>
      <c r="A8" s="12" t="s">
        <v>43</v>
      </c>
      <c r="B8" s="154" t="s">
        <v>44</v>
      </c>
      <c r="C8" s="154" t="s">
        <v>0</v>
      </c>
      <c r="D8" s="12"/>
      <c r="E8" s="179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>
      <c r="A10" s="12" t="s">
        <v>48</v>
      </c>
      <c r="B10" s="154" t="s">
        <v>47</v>
      </c>
      <c r="C10" s="154" t="s">
        <v>0</v>
      </c>
      <c r="D10" s="12"/>
      <c r="E10" s="179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>
      <c r="A11" s="12" t="s">
        <v>49</v>
      </c>
      <c r="B11" s="154" t="s">
        <v>50</v>
      </c>
      <c r="C11" s="154" t="s">
        <v>0</v>
      </c>
      <c r="D11" s="12"/>
      <c r="E11" s="179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>
      <c r="A12" s="12" t="s">
        <v>51</v>
      </c>
      <c r="B12" s="154" t="s">
        <v>52</v>
      </c>
      <c r="C12" s="154" t="s">
        <v>0</v>
      </c>
      <c r="D12" s="12"/>
      <c r="E12" s="179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>
      <c r="A13" s="12" t="s">
        <v>53</v>
      </c>
      <c r="B13" s="154" t="s">
        <v>54</v>
      </c>
      <c r="C13" s="154">
        <v>130</v>
      </c>
      <c r="D13" s="12"/>
      <c r="E13" s="179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>
      <c r="A14" s="12" t="s">
        <v>55</v>
      </c>
      <c r="B14" s="154" t="s">
        <v>56</v>
      </c>
      <c r="C14" s="154" t="s">
        <v>116</v>
      </c>
      <c r="D14" s="12"/>
      <c r="E14" s="179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>
      <c r="A15" s="29" t="s">
        <v>57</v>
      </c>
      <c r="B15" s="155" t="s">
        <v>58</v>
      </c>
      <c r="C15" s="154" t="s">
        <v>42</v>
      </c>
      <c r="D15" s="29">
        <f>E15+I15+F15</f>
        <v>8551435</v>
      </c>
      <c r="E15" s="29">
        <f>E17+E22+E23+E29</f>
        <v>8531435</v>
      </c>
      <c r="F15" s="29"/>
      <c r="G15" s="29"/>
      <c r="H15" s="29"/>
      <c r="I15" s="29">
        <v>20000</v>
      </c>
    </row>
    <row r="16" spans="1:10" ht="25.5" customHeight="1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>
      <c r="A17" s="27" t="s">
        <v>117</v>
      </c>
      <c r="B17" s="154">
        <v>211</v>
      </c>
      <c r="C17" s="154">
        <v>210</v>
      </c>
      <c r="D17" s="12">
        <f>D18+D19</f>
        <v>7801922</v>
      </c>
      <c r="E17" s="12">
        <f>E18+E19</f>
        <v>7801922</v>
      </c>
      <c r="F17" s="12"/>
      <c r="G17" s="12"/>
      <c r="H17" s="12"/>
      <c r="I17" s="12"/>
    </row>
    <row r="18" spans="1:9" ht="24.75" customHeight="1">
      <c r="A18" s="28" t="s">
        <v>126</v>
      </c>
      <c r="B18" s="154" t="s">
        <v>127</v>
      </c>
      <c r="C18" s="154">
        <v>211</v>
      </c>
      <c r="D18" s="12">
        <f>E18</f>
        <v>6083141</v>
      </c>
      <c r="E18" s="12">
        <v>6083141</v>
      </c>
      <c r="F18" s="12"/>
      <c r="G18" s="12"/>
      <c r="H18" s="12"/>
      <c r="I18" s="12"/>
    </row>
    <row r="19" spans="1:9" ht="136.5" customHeight="1">
      <c r="A19" s="28" t="s">
        <v>128</v>
      </c>
      <c r="B19" s="154" t="s">
        <v>129</v>
      </c>
      <c r="C19" s="154">
        <v>219</v>
      </c>
      <c r="D19" s="12">
        <f>E19</f>
        <v>1718781</v>
      </c>
      <c r="E19" s="12">
        <v>1718781</v>
      </c>
      <c r="F19" s="12"/>
      <c r="G19" s="12"/>
      <c r="H19" s="12"/>
      <c r="I19" s="12"/>
    </row>
    <row r="20" spans="1:9" ht="49.5" customHeight="1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>
      <c r="A23" s="13" t="s">
        <v>120</v>
      </c>
      <c r="B23" s="154">
        <v>230</v>
      </c>
      <c r="C23" s="154">
        <v>290</v>
      </c>
      <c r="D23" s="12">
        <f>D24+D25+D26</f>
        <v>70800</v>
      </c>
      <c r="E23" s="12">
        <f>E24+E25+E26</f>
        <v>70800</v>
      </c>
      <c r="F23" s="12"/>
      <c r="G23" s="12"/>
      <c r="H23" s="12"/>
      <c r="I23" s="12"/>
    </row>
    <row r="24" spans="1:9" ht="30" customHeight="1">
      <c r="A24" s="27" t="s">
        <v>130</v>
      </c>
      <c r="B24" s="154">
        <v>231</v>
      </c>
      <c r="C24" s="154">
        <v>290</v>
      </c>
      <c r="D24" s="12">
        <f>E24</f>
        <v>10800</v>
      </c>
      <c r="E24" s="12">
        <v>10800</v>
      </c>
      <c r="F24" s="12"/>
      <c r="G24" s="12"/>
      <c r="H24" s="12"/>
      <c r="I24" s="12"/>
    </row>
    <row r="25" spans="1:9" ht="20.25" customHeight="1">
      <c r="A25" s="27" t="s">
        <v>131</v>
      </c>
      <c r="B25" s="154">
        <v>232</v>
      </c>
      <c r="C25" s="154">
        <v>290</v>
      </c>
      <c r="D25" s="12">
        <f>E25</f>
        <v>40000</v>
      </c>
      <c r="E25" s="12">
        <v>40000</v>
      </c>
      <c r="F25" s="12"/>
      <c r="G25" s="12"/>
      <c r="H25" s="12"/>
      <c r="I25" s="12"/>
    </row>
    <row r="26" spans="1:9" ht="20.25" customHeight="1">
      <c r="A26" s="27" t="s">
        <v>132</v>
      </c>
      <c r="B26" s="154">
        <v>233</v>
      </c>
      <c r="C26" s="154">
        <v>290</v>
      </c>
      <c r="D26" s="12">
        <f>E26</f>
        <v>20000</v>
      </c>
      <c r="E26" s="12">
        <f>12000+8000</f>
        <v>20000</v>
      </c>
      <c r="F26" s="12"/>
      <c r="G26" s="12"/>
      <c r="H26" s="12"/>
      <c r="I26" s="12"/>
    </row>
    <row r="27" spans="1:9" ht="39" customHeight="1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>
      <c r="A29" s="13" t="s">
        <v>123</v>
      </c>
      <c r="B29" s="154">
        <v>260</v>
      </c>
      <c r="C29" s="154" t="s">
        <v>42</v>
      </c>
      <c r="D29" s="12">
        <f>E29+I29+F29</f>
        <v>678713</v>
      </c>
      <c r="E29" s="12">
        <f>E30+E31+E32+E34+E37+E35</f>
        <v>658713</v>
      </c>
      <c r="F29" s="12"/>
      <c r="G29" s="12"/>
      <c r="H29" s="12"/>
      <c r="I29" s="12">
        <v>20000</v>
      </c>
    </row>
    <row r="30" spans="1:9" ht="26.25" customHeight="1">
      <c r="A30" s="27" t="s">
        <v>133</v>
      </c>
      <c r="B30" s="154">
        <v>261</v>
      </c>
      <c r="C30" s="154">
        <v>221</v>
      </c>
      <c r="D30" s="12">
        <f t="shared" ref="D30:D36" si="0">E30+I30</f>
        <v>122528</v>
      </c>
      <c r="E30" s="12">
        <v>122528</v>
      </c>
      <c r="F30" s="12"/>
      <c r="G30" s="12"/>
      <c r="H30" s="12"/>
      <c r="I30" s="12"/>
    </row>
    <row r="31" spans="1:9" ht="26.25" customHeight="1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>
      <c r="A32" s="27" t="s">
        <v>135</v>
      </c>
      <c r="B32" s="154">
        <v>263</v>
      </c>
      <c r="C32" s="154">
        <v>223</v>
      </c>
      <c r="D32" s="12">
        <f t="shared" si="0"/>
        <v>192762</v>
      </c>
      <c r="E32" s="12">
        <v>192762</v>
      </c>
      <c r="F32" s="12"/>
      <c r="G32" s="12"/>
      <c r="H32" s="12"/>
      <c r="I32" s="12"/>
    </row>
    <row r="33" spans="1:9" ht="26.25" customHeight="1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>
      <c r="A34" s="27" t="s">
        <v>137</v>
      </c>
      <c r="B34" s="154">
        <v>265</v>
      </c>
      <c r="C34" s="154">
        <v>225</v>
      </c>
      <c r="D34" s="12">
        <f t="shared" si="0"/>
        <v>105561</v>
      </c>
      <c r="E34" s="12">
        <v>105561</v>
      </c>
      <c r="F34" s="12"/>
      <c r="G34" s="12"/>
      <c r="H34" s="12"/>
      <c r="I34" s="12"/>
    </row>
    <row r="35" spans="1:9" ht="26.25" customHeight="1">
      <c r="A35" s="27" t="s">
        <v>138</v>
      </c>
      <c r="B35" s="154">
        <v>266</v>
      </c>
      <c r="C35" s="154">
        <v>226</v>
      </c>
      <c r="D35" s="12">
        <f t="shared" si="0"/>
        <v>62062</v>
      </c>
      <c r="E35" s="12">
        <v>62062</v>
      </c>
      <c r="F35" s="12"/>
      <c r="G35" s="12"/>
      <c r="H35" s="12"/>
      <c r="I35" s="12"/>
    </row>
    <row r="36" spans="1:9" ht="33.75" customHeight="1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>
      <c r="A37" s="27" t="s">
        <v>140</v>
      </c>
      <c r="B37" s="154">
        <v>268</v>
      </c>
      <c r="C37" s="154">
        <v>340</v>
      </c>
      <c r="D37" s="12">
        <f>E37+I37</f>
        <v>195800</v>
      </c>
      <c r="E37" s="12">
        <v>175800</v>
      </c>
      <c r="F37" s="12"/>
      <c r="G37" s="12"/>
      <c r="H37" s="12"/>
      <c r="I37" s="12">
        <v>20000</v>
      </c>
    </row>
    <row r="38" spans="1:9" ht="38.25" customHeight="1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A2" sqref="A2:L2"/>
    </sheetView>
  </sheetViews>
  <sheetFormatPr defaultColWidth="9.33203125" defaultRowHeight="15"/>
  <cols>
    <col min="1" max="1" width="36.44140625" style="24" customWidth="1"/>
    <col min="2" max="2" width="11.44140625" style="24" customWidth="1"/>
    <col min="3" max="3" width="16.109375" style="24" customWidth="1"/>
    <col min="4" max="12" width="18" style="24" customWidth="1"/>
    <col min="13" max="16384" width="9.33203125" style="24"/>
  </cols>
  <sheetData>
    <row r="1" spans="1:12" ht="21.75" customHeight="1">
      <c r="A1" s="23" t="s">
        <v>0</v>
      </c>
      <c r="I1" s="25"/>
      <c r="L1" s="25" t="s">
        <v>162</v>
      </c>
    </row>
    <row r="2" spans="1:12" ht="36" customHeight="1">
      <c r="A2" s="203" t="s">
        <v>537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2" ht="33.75" customHeight="1">
      <c r="A3" s="198" t="s">
        <v>20</v>
      </c>
      <c r="B3" s="198" t="s">
        <v>21</v>
      </c>
      <c r="C3" s="204" t="s">
        <v>148</v>
      </c>
      <c r="D3" s="202" t="s">
        <v>149</v>
      </c>
      <c r="E3" s="202"/>
      <c r="F3" s="202"/>
      <c r="G3" s="202"/>
      <c r="H3" s="202"/>
      <c r="I3" s="202"/>
      <c r="J3" s="202"/>
      <c r="K3" s="202"/>
      <c r="L3" s="202"/>
    </row>
    <row r="4" spans="1:12" ht="26.25" customHeight="1">
      <c r="A4" s="199"/>
      <c r="B4" s="199" t="s">
        <v>0</v>
      </c>
      <c r="C4" s="205"/>
      <c r="D4" s="202" t="s">
        <v>150</v>
      </c>
      <c r="E4" s="202"/>
      <c r="F4" s="202"/>
      <c r="G4" s="202" t="s">
        <v>15</v>
      </c>
      <c r="H4" s="202"/>
      <c r="I4" s="202"/>
      <c r="J4" s="202"/>
      <c r="K4" s="202"/>
      <c r="L4" s="202"/>
    </row>
    <row r="5" spans="1:12" ht="67.5" customHeight="1">
      <c r="A5" s="199"/>
      <c r="B5" s="199"/>
      <c r="C5" s="205"/>
      <c r="D5" s="202"/>
      <c r="E5" s="202"/>
      <c r="F5" s="202"/>
      <c r="G5" s="202" t="s">
        <v>151</v>
      </c>
      <c r="H5" s="202"/>
      <c r="I5" s="202"/>
      <c r="J5" s="202" t="s">
        <v>152</v>
      </c>
      <c r="K5" s="202"/>
      <c r="L5" s="202"/>
    </row>
    <row r="6" spans="1:12" ht="66.75" customHeight="1">
      <c r="A6" s="200"/>
      <c r="B6" s="200"/>
      <c r="C6" s="206"/>
      <c r="D6" s="171" t="s">
        <v>527</v>
      </c>
      <c r="E6" s="171" t="s">
        <v>528</v>
      </c>
      <c r="F6" s="171" t="s">
        <v>529</v>
      </c>
      <c r="G6" s="171" t="s">
        <v>527</v>
      </c>
      <c r="H6" s="171" t="s">
        <v>528</v>
      </c>
      <c r="I6" s="171" t="s">
        <v>529</v>
      </c>
      <c r="J6" s="171" t="s">
        <v>527</v>
      </c>
      <c r="K6" s="171" t="s">
        <v>528</v>
      </c>
      <c r="L6" s="171" t="s">
        <v>529</v>
      </c>
    </row>
    <row r="7" spans="1:12" ht="20.7" customHeight="1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>
      <c r="A8" s="37" t="s">
        <v>156</v>
      </c>
      <c r="B8" s="35" t="s">
        <v>157</v>
      </c>
      <c r="C8" s="11" t="s">
        <v>42</v>
      </c>
      <c r="D8" s="34">
        <f>D9+D10</f>
        <v>678713</v>
      </c>
      <c r="E8" s="34">
        <f t="shared" ref="E8:F9" si="0">H8+K8</f>
        <v>479280</v>
      </c>
      <c r="F8" s="34">
        <f t="shared" si="0"/>
        <v>678713</v>
      </c>
      <c r="G8" s="34">
        <f>G9+G10</f>
        <v>658713</v>
      </c>
      <c r="H8" s="34">
        <f>H9</f>
        <v>459280</v>
      </c>
      <c r="I8" s="34">
        <f>I9</f>
        <v>658713</v>
      </c>
      <c r="J8" s="33">
        <v>20000</v>
      </c>
      <c r="K8" s="33">
        <v>20000</v>
      </c>
      <c r="L8" s="33">
        <v>20000</v>
      </c>
    </row>
    <row r="9" spans="1:12" ht="54" customHeight="1">
      <c r="A9" s="37" t="s">
        <v>158</v>
      </c>
      <c r="B9" s="35" t="s">
        <v>159</v>
      </c>
      <c r="C9" s="11" t="s">
        <v>42</v>
      </c>
      <c r="D9" s="33">
        <f>G9+J9</f>
        <v>530716</v>
      </c>
      <c r="E9" s="33">
        <f>H9+K9</f>
        <v>479280</v>
      </c>
      <c r="F9" s="33">
        <f t="shared" si="0"/>
        <v>678713</v>
      </c>
      <c r="G9" s="33">
        <v>510716</v>
      </c>
      <c r="H9" s="33">
        <v>459280</v>
      </c>
      <c r="I9" s="33">
        <v>658713</v>
      </c>
      <c r="J9" s="33">
        <v>20000</v>
      </c>
      <c r="K9" s="33">
        <v>20000</v>
      </c>
      <c r="L9" s="33">
        <v>20000</v>
      </c>
    </row>
    <row r="10" spans="1:12" ht="38.25" customHeight="1">
      <c r="A10" s="37" t="s">
        <v>160</v>
      </c>
      <c r="B10" s="35" t="s">
        <v>161</v>
      </c>
      <c r="C10" s="156"/>
      <c r="D10" s="33">
        <f>D11</f>
        <v>147997</v>
      </c>
      <c r="E10" s="33">
        <v>0</v>
      </c>
      <c r="F10" s="33">
        <v>0</v>
      </c>
      <c r="G10" s="181">
        <f>G11</f>
        <v>147997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>
      <c r="A11" s="33" t="s">
        <v>508</v>
      </c>
      <c r="B11" s="35" t="s">
        <v>509</v>
      </c>
      <c r="C11" s="156">
        <v>2017</v>
      </c>
      <c r="D11" s="33">
        <f>G11</f>
        <v>147997</v>
      </c>
      <c r="E11" s="33">
        <v>0</v>
      </c>
      <c r="F11" s="33">
        <v>0</v>
      </c>
      <c r="G11" s="33">
        <v>147997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12" ht="26.25" customHeight="1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12" ht="26.25" customHeight="1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</row>
    <row r="17" spans="1:12" ht="26.25" customHeight="1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</row>
    <row r="18" spans="1:12" ht="26.25" customHeight="1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</row>
    <row r="19" spans="1:12" ht="26.25" customHeight="1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10</vt:i4>
      </vt:variant>
    </vt:vector>
  </HeadingPairs>
  <TitlesOfParts>
    <vt:vector size="40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2018-03-13T08:01:32Z</dcterms:modified>
</cp:coreProperties>
</file>