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2"/>
  </bookViews>
  <sheets>
    <sheet name="приложение 1" sheetId="1" r:id="rId1"/>
    <sheet name="приложение 2а" sheetId="4" r:id="rId2"/>
    <sheet name="приложение 3" sheetId="7" r:id="rId3"/>
    <sheet name="приложение 4" sheetId="3" r:id="rId4"/>
    <sheet name="приложение 5" sheetId="5" r:id="rId5"/>
    <sheet name="рейтинг" sheetId="6" r:id="rId6"/>
  </sheets>
  <definedNames>
    <definedName name="_xlnm.Print_Area" localSheetId="0">'приложение 1'!$A$1:$M$24</definedName>
    <definedName name="_xlnm.Print_Area" localSheetId="1">'приложение 2а'!$B$3:$J$14</definedName>
    <definedName name="_xlnm.Print_Area" localSheetId="2">'приложение 3'!$A$1:$T$32</definedName>
    <definedName name="_xlnm.Print_Area" localSheetId="3">'приложение 4'!$A$1:$M$31</definedName>
  </definedNames>
  <calcPr calcId="125725"/>
</workbook>
</file>

<file path=xl/calcChain.xml><?xml version="1.0" encoding="utf-8"?>
<calcChain xmlns="http://schemas.openxmlformats.org/spreadsheetml/2006/main">
  <c r="N13" i="7"/>
  <c r="P31"/>
  <c r="R31"/>
  <c r="R30"/>
  <c r="P18"/>
  <c r="P28"/>
  <c r="I13" i="1"/>
  <c r="I15"/>
  <c r="J15"/>
  <c r="J13" s="1"/>
  <c r="H15"/>
  <c r="H13" s="1"/>
  <c r="I22"/>
  <c r="L22" s="1"/>
  <c r="J18"/>
  <c r="J19"/>
  <c r="R29" i="7"/>
  <c r="P32"/>
  <c r="N32"/>
  <c r="M32"/>
  <c r="L32"/>
  <c r="R23"/>
  <c r="R28" s="1"/>
  <c r="N31"/>
  <c r="M31"/>
  <c r="L31"/>
  <c r="P30"/>
  <c r="N30"/>
  <c r="M30"/>
  <c r="L30"/>
  <c r="P29"/>
  <c r="N29"/>
  <c r="M29"/>
  <c r="L29"/>
  <c r="N28"/>
  <c r="M28"/>
  <c r="P26"/>
  <c r="P25"/>
  <c r="I19" i="1"/>
  <c r="L19"/>
  <c r="L16"/>
  <c r="K18"/>
  <c r="O20" i="3"/>
  <c r="O21"/>
  <c r="O22"/>
  <c r="O19" s="1"/>
  <c r="H24" i="1"/>
  <c r="H21"/>
  <c r="F19" i="3"/>
  <c r="K15" i="1"/>
  <c r="K13" s="1"/>
  <c r="H22"/>
  <c r="J22" s="1"/>
  <c r="H19"/>
  <c r="I14" i="5"/>
  <c r="I15"/>
  <c r="I13"/>
  <c r="M19" i="3"/>
  <c r="L19"/>
  <c r="K19"/>
  <c r="J19"/>
  <c r="H19"/>
  <c r="E19"/>
</calcChain>
</file>

<file path=xl/sharedStrings.xml><?xml version="1.0" encoding="utf-8"?>
<sst xmlns="http://schemas.openxmlformats.org/spreadsheetml/2006/main" count="263" uniqueCount="99">
  <si>
    <t>№ п/п</t>
  </si>
  <si>
    <t>Объектная характеристика</t>
  </si>
  <si>
    <t>Финансово-экономическая характеристика</t>
  </si>
  <si>
    <t>Муниципальное образование</t>
  </si>
  <si>
    <t>Наименование объекта</t>
  </si>
  <si>
    <t>Форма собственности</t>
  </si>
  <si>
    <t>Вид работ по объекту</t>
  </si>
  <si>
    <t>Предельная (плановая) стоимость работ</t>
  </si>
  <si>
    <t>в том числе:</t>
  </si>
  <si>
    <t>федеральный бюджет</t>
  </si>
  <si>
    <t>консолидированный бюджет</t>
  </si>
  <si>
    <t>внебюджетные средства</t>
  </si>
  <si>
    <t>тыс.руб.</t>
  </si>
  <si>
    <t>Значение показателя эффективности использования бюджетных средств</t>
  </si>
  <si>
    <t>Позиция объекта в рейтинге по показателю эффективности использования бюджетных средст</t>
  </si>
  <si>
    <t>тыс.руб./процент</t>
  </si>
  <si>
    <t>Мглинский район</t>
  </si>
  <si>
    <t>муниципальная</t>
  </si>
  <si>
    <t>Строительство</t>
  </si>
  <si>
    <t>в том числе: ПД</t>
  </si>
  <si>
    <t>СМР</t>
  </si>
  <si>
    <t>Итого по Мглинскому району</t>
  </si>
  <si>
    <t>№</t>
  </si>
  <si>
    <t>Муниципальное образования</t>
  </si>
  <si>
    <t>Источнтки финансирования</t>
  </si>
  <si>
    <t>Объем средств на реализацию программных мероприятий</t>
  </si>
  <si>
    <t>2020 год</t>
  </si>
  <si>
    <t>2021 год</t>
  </si>
  <si>
    <t>2022 год</t>
  </si>
  <si>
    <t>2023 год</t>
  </si>
  <si>
    <t>2024 год</t>
  </si>
  <si>
    <t>ПД</t>
  </si>
  <si>
    <t>тыс.руб</t>
  </si>
  <si>
    <t>Общая стоимость</t>
  </si>
  <si>
    <t>ФБ</t>
  </si>
  <si>
    <t>БС</t>
  </si>
  <si>
    <t>МБ</t>
  </si>
  <si>
    <t>ВБ</t>
  </si>
  <si>
    <t>График достижения целевого показателя</t>
  </si>
  <si>
    <t>человек</t>
  </si>
  <si>
    <t>%</t>
  </si>
  <si>
    <t>Значение целевого показателя, достигаемое в ходе реализации программы</t>
  </si>
  <si>
    <t>Дата предоставления заказчику земельного участка</t>
  </si>
  <si>
    <t>Подготовка проектной документации по объекту</t>
  </si>
  <si>
    <t>Выполнение строительно-монтажных работ по объекту</t>
  </si>
  <si>
    <t>Дата завершения проектных работ</t>
  </si>
  <si>
    <t>Дата заключения договора на строительство</t>
  </si>
  <si>
    <t>Плановая дата ввода объекта в эксплуатацию</t>
  </si>
  <si>
    <t>месяц/год</t>
  </si>
  <si>
    <t>строительство</t>
  </si>
  <si>
    <t>Эксплуатирующая организация</t>
  </si>
  <si>
    <t>Размер тарифа на услуги водоснабжения до реализации мероприятий</t>
  </si>
  <si>
    <t>Прогнозный размер тарифа на услуги водоснабжения после реализации мероприятий</t>
  </si>
  <si>
    <t>Прогнозная разница тарифа для потребителей</t>
  </si>
  <si>
    <t>Источник компенсации тарифной разницы для потребителей</t>
  </si>
  <si>
    <t>ОПФ</t>
  </si>
  <si>
    <t>Наименование</t>
  </si>
  <si>
    <t xml:space="preserve"> </t>
  </si>
  <si>
    <t>МУП</t>
  </si>
  <si>
    <t>Прирост численности (городского) населения, обеспеченного качественной питьевой водой из систем централизованного водоснабжения, после ввода объекта в эксплуатацию</t>
  </si>
  <si>
    <t>х</t>
  </si>
  <si>
    <t>ИТОГО по муниципальному образованию:</t>
  </si>
  <si>
    <t>Доля  населения Мглинского района, обеспеченного качественной питьевой водой из систем централизованного водоснабжения</t>
  </si>
  <si>
    <t>МУП "Мглинский районный водоканал"</t>
  </si>
  <si>
    <t>ИТОГО по муниципальному образованию Мглинский  район</t>
  </si>
  <si>
    <r>
      <t>рублей/м</t>
    </r>
    <r>
      <rPr>
        <sz val="10"/>
        <rFont val="Times New Roman"/>
        <family val="1"/>
        <charset val="204"/>
      </rPr>
      <t>³</t>
    </r>
  </si>
  <si>
    <t>реконструкция</t>
  </si>
  <si>
    <t>Строительство артезианской скважины по 2-му пер.Ворошилова в г. Мглин Мглинского района Брянской области</t>
  </si>
  <si>
    <t>Реконструкция водопроводной сети в н.п. Новая Романовка Мглинского района Брянской области</t>
  </si>
  <si>
    <t>Реконструкция водопроводной сети в н.п. Высокое Мглинского района Брянской области</t>
  </si>
  <si>
    <t>Динамика достижения целевых показателей муниципальной программы 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</si>
  <si>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>Характеристика объектов  муниципальной программы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</si>
  <si>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>Реконструкция</t>
  </si>
  <si>
    <t>Этапы реализации муниципальной программы 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</si>
  <si>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>Финансовое обеспечение реализации  муниципальной программы 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</si>
  <si>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>Дата заключения договора на проектирование</t>
  </si>
  <si>
    <t xml:space="preserve">Прогноз тарифных последствий реализации мероприятий муниципальной программы 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
</t>
  </si>
  <si>
    <t>Прирост доли  населения, обеспеченного качественной питьевой водой из систем централизованного водоснабжения, после ввода объекта в эксплуатацию, приведенный к общей численности (городского) населения субъекта Российской Федерации</t>
  </si>
  <si>
    <t>Код бюджетной классификации</t>
  </si>
  <si>
    <t>РБС</t>
  </si>
  <si>
    <t>МП</t>
  </si>
  <si>
    <t>ППМП</t>
  </si>
  <si>
    <t>ОМ</t>
  </si>
  <si>
    <t>НП</t>
  </si>
  <si>
    <t>12</t>
  </si>
  <si>
    <t>0</t>
  </si>
  <si>
    <t>52430</t>
  </si>
  <si>
    <t>2019 год</t>
  </si>
  <si>
    <t xml:space="preserve">Целевой показатель </t>
  </si>
  <si>
    <t xml:space="preserve">Суммарный прирост показателя </t>
  </si>
  <si>
    <t>Доля  населения г. Мглин  Мглинского района Брянской области, обеспеченного качественной питьевой водой из систем централизованного водоснабжения</t>
  </si>
  <si>
    <t>Суммарный прирост показателя</t>
  </si>
  <si>
    <t>Приложение №2 к  постановлению администрации                                                 Мглинского района                                                                                                                   от                                              №                                                                         Приложение № 1                                                                                 к муниципальной программе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</si>
  <si>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>Приложение №3 к  постановлению администрации                                                 Мглинского района                                                                                                                   от                                              №                                                                         Приложение № 2                                                                                                                к муниципальной программе 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</si>
  <si>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 xml:space="preserve">                                                                                              Приложение №5 к  постановлению администрации                                                 Мглинского района                                                                                                                   от                                              №                                                                         Приложение № 4                                                                                 к муниципальной программе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</si>
  <si>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>Приложение №6 к  постановлению администрации                                                 Мглинского района                                                                                                                   от                                              №                                                                         Приложение № 5                                                                                       к муниципальной программе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</si>
  <si>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>F5</t>
  </si>
  <si>
    <t>901</t>
  </si>
  <si>
    <t xml:space="preserve">Приложение №2 к  постановлению администрации                                                 Мглинского района                                                                                                                   от                                              №                                                                         Приложение № 3                                                                                 к муниципальной программе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            </t>
  </si>
</sst>
</file>

<file path=xl/styles.xml><?xml version="1.0" encoding="utf-8"?>
<styleSheet xmlns="http://schemas.openxmlformats.org/spreadsheetml/2006/main">
  <numFmts count="11">
    <numFmt numFmtId="43" formatCode="_-* #,##0.00\ _₽_-;\-* #,##0.00\ _₽_-;_-* &quot;-&quot;??\ _₽_-;_-@_-"/>
    <numFmt numFmtId="164" formatCode="0.000"/>
    <numFmt numFmtId="165" formatCode="#,##0.000"/>
    <numFmt numFmtId="166" formatCode="0.0"/>
    <numFmt numFmtId="167" formatCode="#,##0.0000"/>
    <numFmt numFmtId="168" formatCode="#,##0.00000"/>
    <numFmt numFmtId="169" formatCode="0.0000"/>
    <numFmt numFmtId="170" formatCode="0.00000"/>
    <numFmt numFmtId="171" formatCode="0.000000"/>
    <numFmt numFmtId="172" formatCode="#,##0.000000"/>
    <numFmt numFmtId="173" formatCode="0.0000000"/>
  </numFmts>
  <fonts count="19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12" fillId="0" borderId="5" xfId="0" applyNumberFormat="1" applyFont="1" applyFill="1" applyBorder="1" applyAlignment="1" applyProtection="1">
      <alignment horizontal="center" wrapText="1"/>
    </xf>
    <xf numFmtId="4" fontId="13" fillId="0" borderId="5" xfId="0" applyNumberFormat="1" applyFont="1" applyFill="1" applyBorder="1" applyAlignment="1" applyProtection="1">
      <alignment horizontal="center" wrapText="1"/>
    </xf>
    <xf numFmtId="4" fontId="12" fillId="0" borderId="5" xfId="0" applyNumberFormat="1" applyFont="1" applyFill="1" applyBorder="1" applyAlignment="1" applyProtection="1">
      <alignment horizontal="center" wrapText="1"/>
    </xf>
    <xf numFmtId="3" fontId="12" fillId="0" borderId="5" xfId="0" applyNumberFormat="1" applyFont="1" applyFill="1" applyBorder="1" applyAlignment="1" applyProtection="1">
      <alignment horizontal="center"/>
    </xf>
    <xf numFmtId="4" fontId="12" fillId="0" borderId="5" xfId="0" applyNumberFormat="1" applyFont="1" applyFill="1" applyBorder="1" applyAlignment="1" applyProtection="1">
      <alignment horizontal="center"/>
    </xf>
    <xf numFmtId="169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68" fontId="9" fillId="0" borderId="4" xfId="0" applyNumberFormat="1" applyFont="1" applyBorder="1" applyAlignment="1">
      <alignment horizontal="center" vertical="center" wrapText="1"/>
    </xf>
    <xf numFmtId="167" fontId="11" fillId="0" borderId="2" xfId="0" applyNumberFormat="1" applyFont="1" applyBorder="1" applyAlignment="1">
      <alignment horizontal="center" vertical="center" wrapText="1"/>
    </xf>
    <xf numFmtId="168" fontId="11" fillId="0" borderId="2" xfId="0" applyNumberFormat="1" applyFont="1" applyBorder="1" applyAlignment="1">
      <alignment horizontal="center" vertical="center" wrapText="1"/>
    </xf>
    <xf numFmtId="169" fontId="5" fillId="0" borderId="2" xfId="0" applyNumberFormat="1" applyFont="1" applyBorder="1" applyAlignment="1">
      <alignment horizontal="center" vertical="center" wrapText="1"/>
    </xf>
    <xf numFmtId="170" fontId="5" fillId="0" borderId="2" xfId="0" applyNumberFormat="1" applyFont="1" applyBorder="1" applyAlignment="1">
      <alignment horizontal="center" vertical="center" wrapText="1"/>
    </xf>
    <xf numFmtId="169" fontId="10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right"/>
    </xf>
    <xf numFmtId="4" fontId="12" fillId="0" borderId="5" xfId="0" applyNumberFormat="1" applyFont="1" applyFill="1" applyBorder="1" applyAlignment="1">
      <alignment horizontal="right" wrapText="1"/>
    </xf>
    <xf numFmtId="2" fontId="6" fillId="0" borderId="0" xfId="0" applyNumberFormat="1" applyFont="1"/>
    <xf numFmtId="166" fontId="6" fillId="0" borderId="0" xfId="0" applyNumberFormat="1" applyFont="1"/>
    <xf numFmtId="167" fontId="11" fillId="0" borderId="4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5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5" fillId="0" borderId="5" xfId="0" applyNumberFormat="1" applyFont="1" applyFill="1" applyBorder="1" applyAlignment="1" applyProtection="1">
      <alignment horizontal="right" wrapText="1"/>
      <protection locked="0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4" fontId="9" fillId="0" borderId="11" xfId="0" applyNumberFormat="1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5" fillId="0" borderId="11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/>
    </xf>
    <xf numFmtId="164" fontId="10" fillId="0" borderId="4" xfId="0" applyNumberFormat="1" applyFont="1" applyBorder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  <xf numFmtId="164" fontId="10" fillId="0" borderId="2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49" fontId="5" fillId="0" borderId="2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" fontId="12" fillId="0" borderId="13" xfId="0" applyNumberFormat="1" applyFont="1" applyFill="1" applyBorder="1" applyAlignment="1" applyProtection="1">
      <alignment horizontal="center"/>
    </xf>
    <xf numFmtId="0" fontId="6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4" fontId="13" fillId="0" borderId="13" xfId="0" applyNumberFormat="1" applyFont="1" applyFill="1" applyBorder="1" applyAlignment="1" applyProtection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2" fontId="6" fillId="0" borderId="2" xfId="0" applyNumberFormat="1" applyFont="1" applyBorder="1" applyAlignment="1">
      <alignment horizontal="center"/>
    </xf>
    <xf numFmtId="0" fontId="6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3" fontId="12" fillId="0" borderId="17" xfId="0" applyNumberFormat="1" applyFont="1" applyFill="1" applyBorder="1" applyAlignment="1" applyProtection="1">
      <alignment horizontal="center"/>
    </xf>
    <xf numFmtId="4" fontId="12" fillId="0" borderId="17" xfId="0" applyNumberFormat="1" applyFont="1" applyFill="1" applyBorder="1" applyAlignment="1" applyProtection="1">
      <alignment horizontal="center"/>
    </xf>
    <xf numFmtId="4" fontId="12" fillId="0" borderId="18" xfId="0" applyNumberFormat="1" applyFont="1" applyFill="1" applyBorder="1" applyAlignment="1" applyProtection="1">
      <alignment horizontal="center"/>
    </xf>
    <xf numFmtId="171" fontId="5" fillId="0" borderId="2" xfId="0" applyNumberFormat="1" applyFont="1" applyBorder="1" applyAlignment="1">
      <alignment horizontal="center" vertical="center" wrapText="1"/>
    </xf>
    <xf numFmtId="172" fontId="9" fillId="0" borderId="4" xfId="0" applyNumberFormat="1" applyFont="1" applyBorder="1" applyAlignment="1">
      <alignment horizontal="center" vertical="center" wrapText="1"/>
    </xf>
    <xf numFmtId="168" fontId="6" fillId="0" borderId="2" xfId="0" applyNumberFormat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wrapText="1"/>
    </xf>
    <xf numFmtId="43" fontId="11" fillId="0" borderId="2" xfId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4" fontId="12" fillId="0" borderId="5" xfId="0" applyNumberFormat="1" applyFont="1" applyFill="1" applyBorder="1" applyAlignment="1">
      <alignment horizontal="center" wrapText="1"/>
    </xf>
    <xf numFmtId="0" fontId="0" fillId="0" borderId="0" xfId="0" applyAlignment="1">
      <alignment horizontal="left" vertical="center" wrapText="1"/>
    </xf>
    <xf numFmtId="168" fontId="0" fillId="0" borderId="0" xfId="0" applyNumberFormat="1"/>
    <xf numFmtId="173" fontId="5" fillId="0" borderId="2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wrapText="1"/>
    </xf>
    <xf numFmtId="0" fontId="18" fillId="0" borderId="11" xfId="0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wrapText="1"/>
    </xf>
    <xf numFmtId="0" fontId="10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22" xfId="0" applyNumberFormat="1" applyFont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6" fillId="0" borderId="22" xfId="0" applyNumberFormat="1" applyFont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center" vertical="center" wrapText="1"/>
    </xf>
    <xf numFmtId="2" fontId="6" fillId="0" borderId="20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1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5" xfId="0" applyFont="1" applyBorder="1" applyAlignment="1">
      <alignment horizontal="center" vertical="center" wrapText="1"/>
    </xf>
    <xf numFmtId="4" fontId="12" fillId="0" borderId="13" xfId="0" applyNumberFormat="1" applyFont="1" applyFill="1" applyBorder="1" applyAlignment="1" applyProtection="1">
      <alignment horizontal="center"/>
    </xf>
    <xf numFmtId="4" fontId="12" fillId="0" borderId="26" xfId="0" applyNumberFormat="1" applyFont="1" applyFill="1" applyBorder="1" applyAlignment="1" applyProtection="1">
      <alignment horizontal="center"/>
    </xf>
    <xf numFmtId="4" fontId="12" fillId="0" borderId="18" xfId="0" applyNumberFormat="1" applyFont="1" applyFill="1" applyBorder="1" applyAlignment="1" applyProtection="1">
      <alignment horizontal="center"/>
    </xf>
    <xf numFmtId="4" fontId="12" fillId="0" borderId="27" xfId="0" applyNumberFormat="1" applyFont="1" applyFill="1" applyBorder="1" applyAlignment="1" applyProtection="1">
      <alignment horizontal="center"/>
    </xf>
    <xf numFmtId="0" fontId="6" fillId="0" borderId="2" xfId="0" applyFont="1" applyBorder="1" applyAlignment="1">
      <alignment horizontal="center"/>
    </xf>
    <xf numFmtId="4" fontId="12" fillId="0" borderId="13" xfId="0" applyNumberFormat="1" applyFont="1" applyFill="1" applyBorder="1" applyAlignment="1" applyProtection="1">
      <alignment horizontal="center" wrapText="1"/>
    </xf>
    <xf numFmtId="4" fontId="12" fillId="0" borderId="26" xfId="0" applyNumberFormat="1" applyFont="1" applyFill="1" applyBorder="1" applyAlignment="1" applyProtection="1">
      <alignment horizont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2" fontId="6" fillId="0" borderId="14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57"/>
  <sheetViews>
    <sheetView view="pageBreakPreview" topLeftCell="C16" zoomScale="85" zoomScaleNormal="84" workbookViewId="0">
      <selection activeCell="L5" sqref="L5"/>
    </sheetView>
  </sheetViews>
  <sheetFormatPr defaultRowHeight="15"/>
  <cols>
    <col min="2" max="2" width="5.42578125" customWidth="1"/>
    <col min="3" max="3" width="24.42578125" customWidth="1"/>
    <col min="4" max="4" width="20.140625" customWidth="1"/>
    <col min="5" max="5" width="16.5703125" customWidth="1"/>
    <col min="6" max="6" width="16.85546875" customWidth="1"/>
    <col min="7" max="7" width="12.5703125" customWidth="1"/>
    <col min="8" max="9" width="15.42578125" customWidth="1"/>
    <col min="10" max="10" width="17.5703125" customWidth="1"/>
    <col min="11" max="11" width="9.7109375" customWidth="1"/>
    <col min="12" max="12" width="19.140625" customWidth="1"/>
    <col min="13" max="13" width="28.7109375" customWidth="1"/>
    <col min="16" max="17" width="11.85546875" bestFit="1" customWidth="1"/>
  </cols>
  <sheetData>
    <row r="2" spans="1:21" ht="15" customHeight="1">
      <c r="A2" s="8"/>
      <c r="B2" s="8"/>
      <c r="C2" s="8"/>
      <c r="D2" s="8"/>
      <c r="E2" s="8"/>
      <c r="F2" s="8"/>
      <c r="G2" s="8"/>
      <c r="H2" s="8"/>
      <c r="I2" s="8"/>
      <c r="J2" s="31"/>
      <c r="K2" s="31"/>
      <c r="L2" s="126" t="s">
        <v>92</v>
      </c>
      <c r="M2" s="126"/>
      <c r="N2" s="125"/>
      <c r="O2" s="125"/>
      <c r="P2" s="125"/>
      <c r="Q2" s="125"/>
      <c r="R2" s="125"/>
      <c r="S2" s="1"/>
      <c r="T2" s="1"/>
      <c r="U2" s="1"/>
    </row>
    <row r="3" spans="1:21" ht="55.5" customHeight="1">
      <c r="A3" s="8"/>
      <c r="B3" s="8"/>
      <c r="C3" s="8"/>
      <c r="D3" s="8"/>
      <c r="E3" s="8"/>
      <c r="F3" s="8"/>
      <c r="G3" s="8"/>
      <c r="H3" s="8"/>
      <c r="I3" s="8"/>
      <c r="J3" s="31"/>
      <c r="K3" s="31"/>
      <c r="L3" s="126"/>
      <c r="M3" s="126"/>
      <c r="N3" s="125"/>
      <c r="O3" s="125"/>
      <c r="P3" s="125"/>
      <c r="Q3" s="125"/>
      <c r="R3" s="125"/>
      <c r="S3" s="1"/>
      <c r="T3" s="1"/>
      <c r="U3" s="1"/>
    </row>
    <row r="4" spans="1:21" ht="111" customHeight="1">
      <c r="A4" s="8"/>
      <c r="B4" s="8"/>
      <c r="C4" s="8"/>
      <c r="D4" s="8"/>
      <c r="E4" s="8"/>
      <c r="F4" s="8"/>
      <c r="G4" s="8"/>
      <c r="H4" s="8"/>
      <c r="I4" s="8"/>
      <c r="J4" s="31"/>
      <c r="K4" s="31"/>
      <c r="L4" s="126"/>
      <c r="M4" s="126"/>
      <c r="N4" s="125"/>
      <c r="O4" s="125"/>
      <c r="P4" s="125"/>
      <c r="Q4" s="125"/>
      <c r="R4" s="125"/>
      <c r="S4" s="1"/>
      <c r="T4" s="1"/>
      <c r="U4" s="1"/>
    </row>
    <row r="5" spans="1:2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1"/>
      <c r="O5" s="1"/>
      <c r="P5" s="1"/>
      <c r="Q5" s="1"/>
      <c r="R5" s="1"/>
      <c r="S5" s="1"/>
      <c r="T5" s="1"/>
      <c r="U5" s="1"/>
    </row>
    <row r="6" spans="1:21" ht="51" customHeight="1">
      <c r="A6" s="8"/>
      <c r="B6" s="8"/>
      <c r="C6" s="127" t="s">
        <v>71</v>
      </c>
      <c r="D6" s="127"/>
      <c r="E6" s="127"/>
      <c r="F6" s="127"/>
      <c r="G6" s="127"/>
      <c r="H6" s="127"/>
      <c r="I6" s="127"/>
      <c r="J6" s="127"/>
      <c r="K6" s="127"/>
      <c r="L6" s="127"/>
      <c r="M6" s="8"/>
      <c r="N6" s="1"/>
      <c r="O6" s="1"/>
      <c r="P6" s="1"/>
      <c r="Q6" s="1"/>
      <c r="R6" s="1"/>
      <c r="S6" s="1"/>
      <c r="T6" s="1"/>
      <c r="U6" s="1"/>
    </row>
    <row r="7" spans="1:2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1"/>
      <c r="O7" s="1"/>
      <c r="P7" s="1"/>
      <c r="Q7" s="1"/>
      <c r="R7" s="1"/>
      <c r="S7" s="1"/>
      <c r="T7" s="1"/>
      <c r="U7" s="1"/>
    </row>
    <row r="8" spans="1:21" ht="30" customHeight="1">
      <c r="A8" s="8"/>
      <c r="B8" s="112" t="s">
        <v>0</v>
      </c>
      <c r="C8" s="112" t="s">
        <v>1</v>
      </c>
      <c r="D8" s="112"/>
      <c r="E8" s="112"/>
      <c r="F8" s="112"/>
      <c r="G8" s="112" t="s">
        <v>2</v>
      </c>
      <c r="H8" s="112"/>
      <c r="I8" s="112"/>
      <c r="J8" s="112"/>
      <c r="K8" s="112"/>
      <c r="L8" s="112"/>
      <c r="M8" s="112"/>
      <c r="N8" s="1"/>
      <c r="O8" s="1"/>
      <c r="P8" s="1"/>
      <c r="Q8" s="1"/>
      <c r="R8" s="1"/>
      <c r="S8" s="1"/>
      <c r="T8" s="1"/>
      <c r="U8" s="1"/>
    </row>
    <row r="9" spans="1:21" ht="60" customHeight="1">
      <c r="A9" s="8"/>
      <c r="B9" s="112"/>
      <c r="C9" s="112" t="s">
        <v>3</v>
      </c>
      <c r="D9" s="112" t="s">
        <v>4</v>
      </c>
      <c r="E9" s="112" t="s">
        <v>5</v>
      </c>
      <c r="F9" s="112" t="s">
        <v>6</v>
      </c>
      <c r="G9" s="112" t="s">
        <v>7</v>
      </c>
      <c r="H9" s="112"/>
      <c r="I9" s="112" t="s">
        <v>8</v>
      </c>
      <c r="J9" s="112"/>
      <c r="K9" s="112"/>
      <c r="L9" s="112" t="s">
        <v>13</v>
      </c>
      <c r="M9" s="112" t="s">
        <v>14</v>
      </c>
      <c r="N9" s="1"/>
      <c r="O9" s="1"/>
      <c r="P9" s="1"/>
      <c r="Q9" s="1"/>
      <c r="R9" s="1"/>
      <c r="S9" s="1"/>
      <c r="T9" s="1"/>
      <c r="U9" s="1"/>
    </row>
    <row r="10" spans="1:21" ht="45">
      <c r="A10" s="8"/>
      <c r="B10" s="112"/>
      <c r="C10" s="112"/>
      <c r="D10" s="112"/>
      <c r="E10" s="112"/>
      <c r="F10" s="112"/>
      <c r="G10" s="112"/>
      <c r="H10" s="112"/>
      <c r="I10" s="9" t="s">
        <v>9</v>
      </c>
      <c r="J10" s="9" t="s">
        <v>10</v>
      </c>
      <c r="K10" s="9" t="s">
        <v>11</v>
      </c>
      <c r="L10" s="112"/>
      <c r="M10" s="112"/>
      <c r="N10" s="1"/>
      <c r="O10" s="1"/>
      <c r="P10" s="1"/>
      <c r="Q10" s="1"/>
      <c r="R10" s="1"/>
      <c r="S10" s="1"/>
      <c r="T10" s="1"/>
      <c r="U10" s="1"/>
    </row>
    <row r="11" spans="1:21">
      <c r="A11" s="8"/>
      <c r="B11" s="112"/>
      <c r="C11" s="112"/>
      <c r="D11" s="112"/>
      <c r="E11" s="112"/>
      <c r="F11" s="112"/>
      <c r="G11" s="112" t="s">
        <v>12</v>
      </c>
      <c r="H11" s="112"/>
      <c r="I11" s="15" t="s">
        <v>12</v>
      </c>
      <c r="J11" s="15" t="s">
        <v>12</v>
      </c>
      <c r="K11" s="15" t="s">
        <v>12</v>
      </c>
      <c r="L11" s="15" t="s">
        <v>15</v>
      </c>
      <c r="M11" s="112"/>
      <c r="N11" s="1"/>
      <c r="O11" s="1"/>
      <c r="P11" s="1"/>
      <c r="Q11" s="1"/>
      <c r="R11" s="1"/>
      <c r="S11" s="1"/>
      <c r="T11" s="1"/>
      <c r="U11" s="1"/>
    </row>
    <row r="12" spans="1:21">
      <c r="A12" s="8"/>
      <c r="B12" s="9">
        <v>1</v>
      </c>
      <c r="C12" s="9">
        <v>2</v>
      </c>
      <c r="D12" s="9">
        <v>3</v>
      </c>
      <c r="E12" s="9">
        <v>4</v>
      </c>
      <c r="F12" s="9">
        <v>5</v>
      </c>
      <c r="G12" s="9">
        <v>6</v>
      </c>
      <c r="H12" s="9">
        <v>7</v>
      </c>
      <c r="I12" s="9">
        <v>8</v>
      </c>
      <c r="J12" s="9">
        <v>9</v>
      </c>
      <c r="K12" s="9">
        <v>10</v>
      </c>
      <c r="L12" s="9">
        <v>11</v>
      </c>
      <c r="M12" s="9">
        <v>12</v>
      </c>
      <c r="N12" s="1"/>
      <c r="O12" s="1"/>
      <c r="P12" s="1"/>
      <c r="Q12" s="1"/>
      <c r="R12" s="1"/>
      <c r="S12" s="1"/>
      <c r="T12" s="1"/>
      <c r="U12" s="1"/>
    </row>
    <row r="13" spans="1:21" ht="60" customHeight="1">
      <c r="A13" s="8"/>
      <c r="B13" s="116" t="s">
        <v>21</v>
      </c>
      <c r="C13" s="117"/>
      <c r="D13" s="117"/>
      <c r="E13" s="117"/>
      <c r="F13" s="118"/>
      <c r="G13" s="9" t="s">
        <v>7</v>
      </c>
      <c r="H13" s="55">
        <f>H14+H15</f>
        <v>9125.1909999999989</v>
      </c>
      <c r="I13" s="55">
        <f>I14+I15</f>
        <v>8882.0984200000003</v>
      </c>
      <c r="J13" s="55">
        <f>J14+J15</f>
        <v>243.09257999999983</v>
      </c>
      <c r="K13" s="55">
        <f>K15</f>
        <v>0</v>
      </c>
      <c r="L13" s="9"/>
      <c r="M13" s="9"/>
      <c r="N13" s="1"/>
      <c r="O13" s="1"/>
      <c r="P13" s="1"/>
      <c r="Q13" s="37"/>
      <c r="R13" s="1"/>
      <c r="S13" s="1"/>
      <c r="T13" s="1"/>
      <c r="U13" s="1"/>
    </row>
    <row r="14" spans="1:21" ht="30">
      <c r="A14" s="8"/>
      <c r="B14" s="119"/>
      <c r="C14" s="120"/>
      <c r="D14" s="120"/>
      <c r="E14" s="120"/>
      <c r="F14" s="121"/>
      <c r="G14" s="9" t="s">
        <v>19</v>
      </c>
      <c r="H14" s="55"/>
      <c r="I14" s="55"/>
      <c r="J14" s="55"/>
      <c r="K14" s="55"/>
      <c r="L14" s="9"/>
      <c r="M14" s="9"/>
      <c r="N14" s="1"/>
      <c r="O14" s="1"/>
      <c r="P14" s="1"/>
      <c r="Q14" s="1"/>
      <c r="R14" s="1"/>
      <c r="S14" s="1"/>
      <c r="T14" s="1"/>
      <c r="U14" s="1"/>
    </row>
    <row r="15" spans="1:21">
      <c r="A15" s="8"/>
      <c r="B15" s="122"/>
      <c r="C15" s="123"/>
      <c r="D15" s="123"/>
      <c r="E15" s="123"/>
      <c r="F15" s="124"/>
      <c r="G15" s="9" t="s">
        <v>20</v>
      </c>
      <c r="H15" s="55">
        <f>H24+H21+H18</f>
        <v>9125.1909999999989</v>
      </c>
      <c r="I15" s="55">
        <f>I24+I21+I18</f>
        <v>8882.0984200000003</v>
      </c>
      <c r="J15" s="55">
        <f>J24+J21+J18</f>
        <v>243.09257999999983</v>
      </c>
      <c r="K15" s="55">
        <f>K24+K21+K18</f>
        <v>0</v>
      </c>
      <c r="L15" s="16"/>
      <c r="M15" s="9"/>
      <c r="N15" s="1"/>
      <c r="O15" s="1"/>
      <c r="P15" s="1"/>
      <c r="Q15" s="1"/>
      <c r="R15" s="1"/>
      <c r="S15" s="1"/>
      <c r="T15" s="1"/>
      <c r="U15" s="1"/>
    </row>
    <row r="16" spans="1:21" ht="63.75" customHeight="1">
      <c r="A16" s="8"/>
      <c r="B16" s="106">
        <v>1</v>
      </c>
      <c r="C16" s="106" t="s">
        <v>16</v>
      </c>
      <c r="D16" s="129" t="s">
        <v>67</v>
      </c>
      <c r="E16" s="106" t="s">
        <v>17</v>
      </c>
      <c r="F16" s="106" t="s">
        <v>18</v>
      </c>
      <c r="G16" s="9" t="s">
        <v>7</v>
      </c>
      <c r="H16" s="55">
        <v>4825.1909999999998</v>
      </c>
      <c r="I16" s="94">
        <v>4667.66842</v>
      </c>
      <c r="J16" s="97">
        <v>94.772580000000005</v>
      </c>
      <c r="K16" s="55">
        <v>0</v>
      </c>
      <c r="L16" s="113">
        <f>I16/2.7*1000</f>
        <v>1728766.0814814812</v>
      </c>
      <c r="M16" s="106">
        <v>1</v>
      </c>
      <c r="N16" s="1"/>
      <c r="O16" s="1"/>
      <c r="P16" s="1"/>
      <c r="Q16" s="1"/>
      <c r="R16" s="1"/>
      <c r="S16" s="1"/>
      <c r="T16" s="1"/>
      <c r="U16" s="1"/>
    </row>
    <row r="17" spans="1:21" ht="30">
      <c r="A17" s="8"/>
      <c r="B17" s="107"/>
      <c r="C17" s="107"/>
      <c r="D17" s="130"/>
      <c r="E17" s="107"/>
      <c r="F17" s="107"/>
      <c r="G17" s="9" t="s">
        <v>19</v>
      </c>
      <c r="H17" s="55"/>
      <c r="I17" s="94"/>
      <c r="J17" s="97"/>
      <c r="K17" s="55"/>
      <c r="L17" s="114"/>
      <c r="M17" s="107"/>
      <c r="N17" s="1"/>
      <c r="O17" s="1"/>
      <c r="P17" s="1"/>
      <c r="Q17" s="1"/>
      <c r="R17" s="1"/>
      <c r="S17" s="1"/>
      <c r="T17" s="1"/>
      <c r="U17" s="1"/>
    </row>
    <row r="18" spans="1:21" ht="35.25" customHeight="1">
      <c r="A18" s="8"/>
      <c r="B18" s="108"/>
      <c r="C18" s="108"/>
      <c r="D18" s="131"/>
      <c r="E18" s="108"/>
      <c r="F18" s="108"/>
      <c r="G18" s="9" t="s">
        <v>20</v>
      </c>
      <c r="H18" s="55">
        <v>4825.1909999999998</v>
      </c>
      <c r="I18" s="94">
        <v>4667.66842</v>
      </c>
      <c r="J18" s="97">
        <f>H18-I18</f>
        <v>157.52257999999983</v>
      </c>
      <c r="K18" s="56">
        <f>K16</f>
        <v>0</v>
      </c>
      <c r="L18" s="115"/>
      <c r="M18" s="108"/>
      <c r="N18" s="1"/>
      <c r="O18" s="1"/>
      <c r="P18" s="1"/>
      <c r="Q18" s="1"/>
      <c r="R18" s="1"/>
      <c r="S18" s="1"/>
      <c r="T18" s="1"/>
      <c r="U18" s="1"/>
    </row>
    <row r="19" spans="1:21" ht="75" customHeight="1">
      <c r="A19" s="8"/>
      <c r="B19" s="106">
        <v>2</v>
      </c>
      <c r="C19" s="106" t="s">
        <v>16</v>
      </c>
      <c r="D19" s="129" t="s">
        <v>68</v>
      </c>
      <c r="E19" s="106" t="s">
        <v>17</v>
      </c>
      <c r="F19" s="106" t="s">
        <v>72</v>
      </c>
      <c r="G19" s="9" t="s">
        <v>7</v>
      </c>
      <c r="H19" s="55">
        <f>H20+H21</f>
        <v>2000</v>
      </c>
      <c r="I19" s="55">
        <f>I20+I21</f>
        <v>1960.2</v>
      </c>
      <c r="J19" s="55">
        <f>J20+J21</f>
        <v>39.799999999999997</v>
      </c>
      <c r="K19" s="55">
        <v>0</v>
      </c>
      <c r="L19" s="113">
        <f>I19/1.06*1000</f>
        <v>1849245.283018868</v>
      </c>
      <c r="M19" s="106">
        <v>2</v>
      </c>
      <c r="N19" s="1"/>
      <c r="O19" s="1"/>
      <c r="P19" s="1"/>
      <c r="Q19" s="1"/>
      <c r="R19" s="1"/>
      <c r="S19" s="1"/>
      <c r="T19" s="1"/>
      <c r="U19" s="1"/>
    </row>
    <row r="20" spans="1:21" ht="30">
      <c r="A20" s="8"/>
      <c r="B20" s="107"/>
      <c r="C20" s="107"/>
      <c r="D20" s="130"/>
      <c r="E20" s="107"/>
      <c r="F20" s="107"/>
      <c r="G20" s="9" t="s">
        <v>19</v>
      </c>
      <c r="H20" s="55"/>
      <c r="I20" s="55"/>
      <c r="J20" s="55"/>
      <c r="K20" s="55"/>
      <c r="L20" s="114"/>
      <c r="M20" s="107"/>
      <c r="N20" s="1"/>
      <c r="O20" s="1"/>
      <c r="P20" s="1"/>
      <c r="Q20" s="1"/>
      <c r="R20" s="1"/>
      <c r="S20" s="1"/>
      <c r="T20" s="1"/>
      <c r="U20" s="1"/>
    </row>
    <row r="21" spans="1:21" ht="18.75" customHeight="1">
      <c r="A21" s="8"/>
      <c r="B21" s="108"/>
      <c r="C21" s="108"/>
      <c r="D21" s="131"/>
      <c r="E21" s="108"/>
      <c r="F21" s="108"/>
      <c r="G21" s="9" t="s">
        <v>20</v>
      </c>
      <c r="H21" s="55">
        <f>I21+J21+K21</f>
        <v>2000</v>
      </c>
      <c r="I21" s="57">
        <v>1960.2</v>
      </c>
      <c r="J21" s="57">
        <v>39.799999999999997</v>
      </c>
      <c r="K21" s="57">
        <v>0</v>
      </c>
      <c r="L21" s="115"/>
      <c r="M21" s="108"/>
      <c r="N21" s="1"/>
      <c r="O21" s="1"/>
      <c r="P21" s="1"/>
      <c r="Q21" s="1"/>
      <c r="R21" s="1"/>
      <c r="S21" s="1"/>
      <c r="T21" s="1"/>
      <c r="U21" s="1"/>
    </row>
    <row r="22" spans="1:21" ht="60" customHeight="1">
      <c r="A22" s="8"/>
      <c r="B22" s="112">
        <v>3</v>
      </c>
      <c r="C22" s="112" t="s">
        <v>16</v>
      </c>
      <c r="D22" s="128" t="s">
        <v>69</v>
      </c>
      <c r="E22" s="112" t="s">
        <v>17</v>
      </c>
      <c r="F22" s="106" t="s">
        <v>72</v>
      </c>
      <c r="G22" s="9" t="s">
        <v>7</v>
      </c>
      <c r="H22" s="55">
        <f>H23+H24</f>
        <v>2300</v>
      </c>
      <c r="I22" s="55">
        <f>I23+I24</f>
        <v>2254.23</v>
      </c>
      <c r="J22" s="55">
        <f>H22-I22</f>
        <v>45.769999999999982</v>
      </c>
      <c r="K22" s="55">
        <v>0</v>
      </c>
      <c r="L22" s="109">
        <f>I22/1.18*1000</f>
        <v>1910364.4067796611</v>
      </c>
      <c r="M22" s="106">
        <v>3</v>
      </c>
      <c r="N22" s="1"/>
      <c r="O22" s="1"/>
      <c r="P22" s="1"/>
      <c r="Q22" s="1"/>
      <c r="R22" s="1"/>
      <c r="S22" s="1"/>
      <c r="T22" s="1"/>
      <c r="U22" s="1"/>
    </row>
    <row r="23" spans="1:21" ht="30">
      <c r="A23" s="8"/>
      <c r="B23" s="112"/>
      <c r="C23" s="112"/>
      <c r="D23" s="128"/>
      <c r="E23" s="112"/>
      <c r="F23" s="107"/>
      <c r="G23" s="9" t="s">
        <v>19</v>
      </c>
      <c r="H23" s="55"/>
      <c r="I23" s="55"/>
      <c r="J23" s="55"/>
      <c r="K23" s="55"/>
      <c r="L23" s="110"/>
      <c r="M23" s="107"/>
      <c r="N23" s="1"/>
      <c r="O23" s="1"/>
      <c r="P23" s="1"/>
      <c r="Q23" s="1"/>
      <c r="R23" s="1"/>
      <c r="S23" s="1"/>
      <c r="T23" s="1"/>
      <c r="U23" s="1"/>
    </row>
    <row r="24" spans="1:21" ht="36.75" customHeight="1">
      <c r="A24" s="8"/>
      <c r="B24" s="112"/>
      <c r="C24" s="112"/>
      <c r="D24" s="128"/>
      <c r="E24" s="112"/>
      <c r="F24" s="108"/>
      <c r="G24" s="9" t="s">
        <v>20</v>
      </c>
      <c r="H24" s="55">
        <f>I24+J24+K24</f>
        <v>2300</v>
      </c>
      <c r="I24" s="56">
        <v>2254.23</v>
      </c>
      <c r="J24" s="56">
        <v>45.77</v>
      </c>
      <c r="K24" s="56">
        <v>0</v>
      </c>
      <c r="L24" s="111"/>
      <c r="M24" s="108"/>
      <c r="N24" s="1"/>
      <c r="O24" s="1"/>
      <c r="P24" s="1"/>
      <c r="Q24" s="1"/>
      <c r="R24" s="1"/>
      <c r="S24" s="1"/>
      <c r="T24" s="1"/>
      <c r="U24" s="1"/>
    </row>
    <row r="25" spans="1:21">
      <c r="A25" s="8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30"/>
      <c r="O25" s="1"/>
      <c r="P25" s="1"/>
      <c r="Q25" s="1"/>
      <c r="R25" s="1"/>
      <c r="S25" s="1"/>
      <c r="T25" s="1"/>
      <c r="U25" s="1"/>
    </row>
    <row r="26" spans="1:21">
      <c r="A26" s="8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30"/>
      <c r="O26" s="1"/>
      <c r="P26" s="1"/>
      <c r="Q26" s="1"/>
      <c r="R26" s="1"/>
      <c r="S26" s="1"/>
      <c r="T26" s="1"/>
      <c r="U26" s="1"/>
    </row>
    <row r="27" spans="1:2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1"/>
      <c r="O27" s="1"/>
      <c r="P27" s="1"/>
      <c r="Q27" s="1"/>
      <c r="R27" s="1"/>
      <c r="S27" s="1"/>
      <c r="T27" s="1"/>
      <c r="U27" s="1"/>
    </row>
    <row r="28" spans="1:2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1"/>
      <c r="O28" s="1"/>
      <c r="P28" s="1"/>
      <c r="Q28" s="1"/>
      <c r="R28" s="1"/>
      <c r="S28" s="1"/>
      <c r="T28" s="1"/>
      <c r="U28" s="1"/>
    </row>
    <row r="29" spans="1:2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1"/>
      <c r="O29" s="1"/>
      <c r="P29" s="1"/>
      <c r="Q29" s="1"/>
      <c r="R29" s="1"/>
      <c r="S29" s="1"/>
      <c r="T29" s="1"/>
      <c r="U29" s="1"/>
    </row>
    <row r="30" spans="1:2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1"/>
      <c r="O30" s="1"/>
      <c r="P30" s="1"/>
      <c r="Q30" s="1"/>
      <c r="R30" s="1"/>
      <c r="S30" s="1"/>
      <c r="T30" s="1"/>
      <c r="U30" s="1"/>
    </row>
    <row r="31" spans="1:2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1"/>
      <c r="O31" s="1"/>
      <c r="P31" s="1"/>
      <c r="Q31" s="1"/>
      <c r="R31" s="1"/>
      <c r="S31" s="1"/>
      <c r="T31" s="1"/>
      <c r="U31" s="1"/>
    </row>
    <row r="32" spans="1:2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1"/>
      <c r="O32" s="1"/>
      <c r="P32" s="1"/>
      <c r="Q32" s="1"/>
      <c r="R32" s="1"/>
      <c r="S32" s="1"/>
      <c r="T32" s="1"/>
      <c r="U32" s="1"/>
    </row>
    <row r="33" spans="1:2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1"/>
      <c r="O33" s="1"/>
      <c r="P33" s="1"/>
      <c r="Q33" s="1"/>
      <c r="R33" s="1"/>
      <c r="S33" s="1"/>
      <c r="T33" s="1"/>
      <c r="U33" s="1"/>
    </row>
    <row r="34" spans="1:2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1"/>
      <c r="O34" s="1"/>
      <c r="P34" s="1"/>
      <c r="Q34" s="1"/>
      <c r="R34" s="1"/>
      <c r="S34" s="1"/>
      <c r="T34" s="1"/>
      <c r="U34" s="1"/>
    </row>
    <row r="35" spans="1:2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</sheetData>
  <mergeCells count="37">
    <mergeCell ref="B16:B18"/>
    <mergeCell ref="F16:F18"/>
    <mergeCell ref="L16:L18"/>
    <mergeCell ref="E16:E18"/>
    <mergeCell ref="C16:C18"/>
    <mergeCell ref="D16:D18"/>
    <mergeCell ref="B22:B24"/>
    <mergeCell ref="B19:B21"/>
    <mergeCell ref="C22:C24"/>
    <mergeCell ref="D22:D24"/>
    <mergeCell ref="C19:C21"/>
    <mergeCell ref="D19:D21"/>
    <mergeCell ref="B13:F15"/>
    <mergeCell ref="N2:R4"/>
    <mergeCell ref="G11:H11"/>
    <mergeCell ref="L9:L10"/>
    <mergeCell ref="M9:M11"/>
    <mergeCell ref="G9:H10"/>
    <mergeCell ref="L2:M4"/>
    <mergeCell ref="B8:B11"/>
    <mergeCell ref="C9:C11"/>
    <mergeCell ref="D9:D11"/>
    <mergeCell ref="C6:L6"/>
    <mergeCell ref="C8:F8"/>
    <mergeCell ref="G8:M8"/>
    <mergeCell ref="E9:E11"/>
    <mergeCell ref="I9:K9"/>
    <mergeCell ref="F9:F11"/>
    <mergeCell ref="M22:M24"/>
    <mergeCell ref="M16:M18"/>
    <mergeCell ref="M19:M21"/>
    <mergeCell ref="E19:E21"/>
    <mergeCell ref="L22:L24"/>
    <mergeCell ref="F22:F24"/>
    <mergeCell ref="E22:E24"/>
    <mergeCell ref="F19:F21"/>
    <mergeCell ref="L19:L21"/>
  </mergeCells>
  <phoneticPr fontId="0" type="noConversion"/>
  <pageMargins left="1.1811023622047245" right="0.35433070866141736" top="0.31496062992125984" bottom="0.27559055118110237" header="0.31496062992125984" footer="0.31496062992125984"/>
  <pageSetup paperSize="9" scale="61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16"/>
  <sheetViews>
    <sheetView view="pageBreakPreview" zoomScaleNormal="100" workbookViewId="0">
      <selection activeCell="D3" sqref="D3"/>
    </sheetView>
  </sheetViews>
  <sheetFormatPr defaultRowHeight="15"/>
  <cols>
    <col min="2" max="2" width="6.140625" customWidth="1"/>
    <col min="3" max="3" width="14.5703125" customWidth="1"/>
    <col min="4" max="4" width="22.140625" customWidth="1"/>
    <col min="5" max="5" width="14.42578125" customWidth="1"/>
    <col min="6" max="6" width="13.28515625" customWidth="1"/>
    <col min="7" max="7" width="14.85546875" customWidth="1"/>
    <col min="8" max="8" width="13.140625" customWidth="1"/>
    <col min="9" max="10" width="16.85546875" customWidth="1"/>
  </cols>
  <sheetData>
    <row r="1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09.5" customHeight="1">
      <c r="A3" s="1"/>
      <c r="B3" s="8"/>
      <c r="C3" s="8"/>
      <c r="D3" s="8"/>
      <c r="E3" s="8"/>
      <c r="F3" s="8"/>
      <c r="G3" s="8"/>
      <c r="H3" s="132" t="s">
        <v>93</v>
      </c>
      <c r="I3" s="133"/>
      <c r="J3" s="133"/>
      <c r="K3" s="1"/>
      <c r="L3" s="1"/>
    </row>
    <row r="4" spans="1:12" ht="42.75" customHeight="1">
      <c r="A4" s="1"/>
      <c r="B4" s="8"/>
      <c r="C4" s="137" t="s">
        <v>73</v>
      </c>
      <c r="D4" s="137"/>
      <c r="E4" s="137"/>
      <c r="F4" s="137"/>
      <c r="G4" s="137"/>
      <c r="H4" s="137"/>
      <c r="I4" s="137"/>
      <c r="J4" s="137"/>
      <c r="K4" s="1"/>
      <c r="L4" s="1"/>
    </row>
    <row r="5" spans="1:12" ht="18.75">
      <c r="A5" s="1"/>
      <c r="B5" s="8"/>
      <c r="C5" s="8"/>
      <c r="D5" s="11"/>
      <c r="E5" s="134"/>
      <c r="F5" s="134"/>
      <c r="G5" s="134"/>
      <c r="H5" s="134"/>
      <c r="I5" s="8"/>
      <c r="J5" s="8"/>
      <c r="K5" s="1"/>
      <c r="L5" s="1"/>
    </row>
    <row r="6" spans="1:12">
      <c r="A6" s="1"/>
      <c r="B6" s="8"/>
      <c r="C6" s="8"/>
      <c r="D6" s="8"/>
      <c r="E6" s="14"/>
      <c r="F6" s="14"/>
      <c r="G6" s="14"/>
      <c r="H6" s="14"/>
      <c r="I6" s="8"/>
      <c r="J6" s="8"/>
      <c r="K6" s="1"/>
      <c r="L6" s="1"/>
    </row>
    <row r="7" spans="1:12" ht="39.75" customHeight="1">
      <c r="A7" s="1"/>
      <c r="B7" s="106" t="s">
        <v>22</v>
      </c>
      <c r="C7" s="106" t="s">
        <v>23</v>
      </c>
      <c r="D7" s="106" t="s">
        <v>4</v>
      </c>
      <c r="E7" s="106" t="s">
        <v>6</v>
      </c>
      <c r="F7" s="106" t="s">
        <v>42</v>
      </c>
      <c r="G7" s="135" t="s">
        <v>43</v>
      </c>
      <c r="H7" s="136"/>
      <c r="I7" s="135" t="s">
        <v>44</v>
      </c>
      <c r="J7" s="136"/>
      <c r="K7" s="1"/>
      <c r="L7" s="1"/>
    </row>
    <row r="8" spans="1:12">
      <c r="A8" s="1"/>
      <c r="B8" s="107"/>
      <c r="C8" s="107"/>
      <c r="D8" s="107"/>
      <c r="E8" s="107"/>
      <c r="F8" s="107"/>
      <c r="G8" s="106" t="s">
        <v>75</v>
      </c>
      <c r="H8" s="106" t="s">
        <v>45</v>
      </c>
      <c r="I8" s="106" t="s">
        <v>46</v>
      </c>
      <c r="J8" s="106" t="s">
        <v>47</v>
      </c>
      <c r="K8" s="1"/>
      <c r="L8" s="1"/>
    </row>
    <row r="9" spans="1:12" ht="60" customHeight="1">
      <c r="A9" s="1"/>
      <c r="B9" s="107"/>
      <c r="C9" s="107"/>
      <c r="D9" s="107"/>
      <c r="E9" s="107"/>
      <c r="F9" s="108"/>
      <c r="G9" s="108"/>
      <c r="H9" s="108"/>
      <c r="I9" s="108"/>
      <c r="J9" s="108"/>
      <c r="K9" s="1"/>
      <c r="L9" s="1"/>
    </row>
    <row r="10" spans="1:12">
      <c r="A10" s="1"/>
      <c r="B10" s="108"/>
      <c r="C10" s="108"/>
      <c r="D10" s="108"/>
      <c r="E10" s="108"/>
      <c r="F10" s="9" t="s">
        <v>48</v>
      </c>
      <c r="G10" s="9" t="s">
        <v>48</v>
      </c>
      <c r="H10" s="9" t="s">
        <v>48</v>
      </c>
      <c r="I10" s="9" t="s">
        <v>48</v>
      </c>
      <c r="J10" s="9" t="s">
        <v>48</v>
      </c>
      <c r="K10" s="1"/>
      <c r="L10" s="1"/>
    </row>
    <row r="11" spans="1:12">
      <c r="A11" s="1"/>
      <c r="B11" s="13">
        <v>1</v>
      </c>
      <c r="C11" s="13">
        <v>2</v>
      </c>
      <c r="D11" s="13">
        <v>3</v>
      </c>
      <c r="E11" s="13">
        <v>4</v>
      </c>
      <c r="F11" s="13">
        <v>6</v>
      </c>
      <c r="G11" s="13">
        <v>7</v>
      </c>
      <c r="H11" s="13">
        <v>8</v>
      </c>
      <c r="I11" s="13">
        <v>7</v>
      </c>
      <c r="J11" s="13">
        <v>8</v>
      </c>
      <c r="K11" s="1"/>
      <c r="L11" s="1"/>
    </row>
    <row r="12" spans="1:12" ht="63.75">
      <c r="A12" s="1"/>
      <c r="B12" s="9">
        <v>1</v>
      </c>
      <c r="C12" s="9" t="s">
        <v>16</v>
      </c>
      <c r="D12" s="3" t="s">
        <v>67</v>
      </c>
      <c r="E12" s="3" t="s">
        <v>49</v>
      </c>
      <c r="F12" s="98">
        <v>42795</v>
      </c>
      <c r="G12" s="98">
        <v>43132</v>
      </c>
      <c r="H12" s="98">
        <v>43800</v>
      </c>
      <c r="I12" s="98">
        <v>44102</v>
      </c>
      <c r="J12" s="98">
        <v>44470</v>
      </c>
      <c r="K12" s="1"/>
      <c r="L12" s="1"/>
    </row>
    <row r="13" spans="1:12" ht="63.75">
      <c r="A13" s="1"/>
      <c r="B13" s="9">
        <v>2</v>
      </c>
      <c r="C13" s="9" t="s">
        <v>16</v>
      </c>
      <c r="D13" s="3" t="s">
        <v>68</v>
      </c>
      <c r="E13" s="3" t="s">
        <v>66</v>
      </c>
      <c r="F13" s="98">
        <v>43831</v>
      </c>
      <c r="G13" s="98">
        <v>44228</v>
      </c>
      <c r="H13" s="98">
        <v>44287</v>
      </c>
      <c r="I13" s="98">
        <v>44743</v>
      </c>
      <c r="J13" s="98">
        <v>44835</v>
      </c>
      <c r="K13" s="1"/>
      <c r="L13" s="1"/>
    </row>
    <row r="14" spans="1:12" ht="51">
      <c r="A14" s="1"/>
      <c r="B14" s="9">
        <v>3</v>
      </c>
      <c r="C14" s="9" t="s">
        <v>16</v>
      </c>
      <c r="D14" s="3" t="s">
        <v>69</v>
      </c>
      <c r="E14" s="3" t="s">
        <v>66</v>
      </c>
      <c r="F14" s="98">
        <v>44197</v>
      </c>
      <c r="G14" s="98">
        <v>44228</v>
      </c>
      <c r="H14" s="98">
        <v>44287</v>
      </c>
      <c r="I14" s="98">
        <v>45108</v>
      </c>
      <c r="J14" s="98">
        <v>45200</v>
      </c>
      <c r="K14" s="1"/>
      <c r="L14" s="1"/>
    </row>
    <row r="15" spans="1:1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</sheetData>
  <mergeCells count="14">
    <mergeCell ref="B7:B10"/>
    <mergeCell ref="C7:C10"/>
    <mergeCell ref="D7:D10"/>
    <mergeCell ref="E7:E10"/>
    <mergeCell ref="H3:J3"/>
    <mergeCell ref="E5:H5"/>
    <mergeCell ref="I7:J7"/>
    <mergeCell ref="G7:H7"/>
    <mergeCell ref="F7:F9"/>
    <mergeCell ref="H8:H9"/>
    <mergeCell ref="G8:G9"/>
    <mergeCell ref="I8:I9"/>
    <mergeCell ref="J8:J9"/>
    <mergeCell ref="C4:J4"/>
  </mergeCells>
  <phoneticPr fontId="0" type="noConversion"/>
  <pageMargins left="0.9055118110236221" right="0.31496062992125984" top="0.74803149606299213" bottom="0.74803149606299213" header="0.31496062992125984" footer="0.31496062992125984"/>
  <pageSetup paperSize="9" scale="9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U33"/>
  <sheetViews>
    <sheetView tabSelected="1" view="pageBreakPreview" zoomScale="70" zoomScaleNormal="100" workbookViewId="0">
      <selection activeCell="F4" sqref="F4"/>
    </sheetView>
  </sheetViews>
  <sheetFormatPr defaultRowHeight="15"/>
  <cols>
    <col min="3" max="3" width="15" customWidth="1"/>
    <col min="4" max="4" width="20" customWidth="1"/>
    <col min="6" max="6" width="9.28515625" bestFit="1" customWidth="1"/>
    <col min="10" max="10" width="10.5703125" bestFit="1" customWidth="1"/>
    <col min="11" max="11" width="15.85546875" customWidth="1"/>
    <col min="12" max="12" width="15" customWidth="1"/>
    <col min="13" max="13" width="9.42578125" bestFit="1" customWidth="1"/>
    <col min="14" max="14" width="16.7109375" customWidth="1"/>
    <col min="15" max="15" width="9.28515625" bestFit="1" customWidth="1"/>
    <col min="16" max="16" width="13.28515625" customWidth="1"/>
    <col min="17" max="17" width="9.28515625" bestFit="1" customWidth="1"/>
    <col min="18" max="18" width="13.28515625" customWidth="1"/>
    <col min="19" max="20" width="9.28515625" bestFit="1" customWidth="1"/>
    <col min="21" max="21" width="12.5703125" bestFit="1" customWidth="1"/>
  </cols>
  <sheetData>
    <row r="1" spans="2:20" ht="15" customHeight="1">
      <c r="P1" s="138" t="s">
        <v>98</v>
      </c>
      <c r="Q1" s="138"/>
      <c r="R1" s="138"/>
      <c r="S1" s="138"/>
      <c r="T1" s="138"/>
    </row>
    <row r="2" spans="2:20" ht="15" customHeight="1">
      <c r="P2" s="138"/>
      <c r="Q2" s="138"/>
      <c r="R2" s="138"/>
      <c r="S2" s="138"/>
      <c r="T2" s="138"/>
    </row>
    <row r="3" spans="2:20" ht="15" customHeight="1">
      <c r="P3" s="138"/>
      <c r="Q3" s="138"/>
      <c r="R3" s="138"/>
      <c r="S3" s="138"/>
      <c r="T3" s="138"/>
    </row>
    <row r="4" spans="2:20" ht="93" customHeight="1"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38"/>
      <c r="Q4" s="138"/>
      <c r="R4" s="138"/>
      <c r="S4" s="138"/>
      <c r="T4" s="138"/>
    </row>
    <row r="5" spans="2:20" ht="18.75">
      <c r="B5" s="18"/>
      <c r="C5" s="140" t="s">
        <v>74</v>
      </c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8"/>
      <c r="T5" s="18"/>
    </row>
    <row r="6" spans="2:20" ht="15.75">
      <c r="B6" s="1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18"/>
      <c r="T6" s="18"/>
    </row>
    <row r="7" spans="2:20" ht="15.75">
      <c r="B7" s="18"/>
      <c r="C7" s="18"/>
      <c r="D7" s="1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8"/>
      <c r="R7" s="18"/>
      <c r="S7" s="18"/>
      <c r="T7" s="18"/>
    </row>
    <row r="8" spans="2:20" ht="15.75">
      <c r="B8" s="163" t="s">
        <v>22</v>
      </c>
      <c r="C8" s="147" t="s">
        <v>23</v>
      </c>
      <c r="D8" s="147" t="s">
        <v>4</v>
      </c>
      <c r="E8" s="147" t="s">
        <v>24</v>
      </c>
      <c r="F8" s="141" t="s">
        <v>25</v>
      </c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3"/>
    </row>
    <row r="9" spans="2:20" ht="15.75">
      <c r="B9" s="164"/>
      <c r="C9" s="151"/>
      <c r="D9" s="151"/>
      <c r="E9" s="151"/>
      <c r="F9" s="144" t="s">
        <v>78</v>
      </c>
      <c r="G9" s="145"/>
      <c r="H9" s="145"/>
      <c r="I9" s="145"/>
      <c r="J9" s="146"/>
      <c r="K9" s="149" t="s">
        <v>26</v>
      </c>
      <c r="L9" s="150"/>
      <c r="M9" s="149" t="s">
        <v>27</v>
      </c>
      <c r="N9" s="150"/>
      <c r="O9" s="149" t="s">
        <v>28</v>
      </c>
      <c r="P9" s="150"/>
      <c r="Q9" s="149" t="s">
        <v>29</v>
      </c>
      <c r="R9" s="150"/>
      <c r="S9" s="149" t="s">
        <v>30</v>
      </c>
      <c r="T9" s="150"/>
    </row>
    <row r="10" spans="2:20" ht="15.75">
      <c r="B10" s="164"/>
      <c r="C10" s="151"/>
      <c r="D10" s="151"/>
      <c r="E10" s="151"/>
      <c r="F10" s="152" t="s">
        <v>79</v>
      </c>
      <c r="G10" s="152" t="s">
        <v>80</v>
      </c>
      <c r="H10" s="147" t="s">
        <v>81</v>
      </c>
      <c r="I10" s="147" t="s">
        <v>82</v>
      </c>
      <c r="J10" s="147" t="s">
        <v>83</v>
      </c>
      <c r="K10" s="20" t="s">
        <v>31</v>
      </c>
      <c r="L10" s="20" t="s">
        <v>20</v>
      </c>
      <c r="M10" s="20" t="s">
        <v>31</v>
      </c>
      <c r="N10" s="20" t="s">
        <v>20</v>
      </c>
      <c r="O10" s="20" t="s">
        <v>31</v>
      </c>
      <c r="P10" s="20" t="s">
        <v>20</v>
      </c>
      <c r="Q10" s="20" t="s">
        <v>31</v>
      </c>
      <c r="R10" s="20" t="s">
        <v>20</v>
      </c>
      <c r="S10" s="20" t="s">
        <v>31</v>
      </c>
      <c r="T10" s="20" t="s">
        <v>20</v>
      </c>
    </row>
    <row r="11" spans="2:20" ht="15.75">
      <c r="B11" s="165"/>
      <c r="C11" s="148"/>
      <c r="D11" s="148"/>
      <c r="E11" s="148"/>
      <c r="F11" s="152"/>
      <c r="G11" s="152"/>
      <c r="H11" s="148"/>
      <c r="I11" s="148"/>
      <c r="J11" s="148"/>
      <c r="K11" s="21" t="s">
        <v>32</v>
      </c>
      <c r="L11" s="21" t="s">
        <v>32</v>
      </c>
      <c r="M11" s="21" t="s">
        <v>32</v>
      </c>
      <c r="N11" s="21" t="s">
        <v>32</v>
      </c>
      <c r="O11" s="21" t="s">
        <v>32</v>
      </c>
      <c r="P11" s="21" t="s">
        <v>32</v>
      </c>
      <c r="Q11" s="21" t="s">
        <v>32</v>
      </c>
      <c r="R11" s="21" t="s">
        <v>32</v>
      </c>
      <c r="S11" s="21" t="s">
        <v>32</v>
      </c>
      <c r="T11" s="21" t="s">
        <v>32</v>
      </c>
    </row>
    <row r="12" spans="2:20" ht="15.75">
      <c r="B12" s="21">
        <v>1</v>
      </c>
      <c r="C12" s="21">
        <v>2</v>
      </c>
      <c r="D12" s="21">
        <v>3</v>
      </c>
      <c r="E12" s="21">
        <v>4</v>
      </c>
      <c r="F12" s="139">
        <v>5</v>
      </c>
      <c r="G12" s="139"/>
      <c r="H12" s="70"/>
      <c r="I12" s="70"/>
      <c r="J12" s="21">
        <v>6</v>
      </c>
      <c r="K12" s="21">
        <v>9</v>
      </c>
      <c r="L12" s="21">
        <v>10</v>
      </c>
      <c r="M12" s="21">
        <v>11</v>
      </c>
      <c r="N12" s="21">
        <v>12</v>
      </c>
      <c r="O12" s="21">
        <v>13</v>
      </c>
      <c r="P12" s="21">
        <v>14</v>
      </c>
      <c r="Q12" s="21">
        <v>15</v>
      </c>
      <c r="R12" s="21">
        <v>16</v>
      </c>
      <c r="S12" s="21">
        <v>17</v>
      </c>
      <c r="T12" s="21">
        <v>18</v>
      </c>
    </row>
    <row r="13" spans="2:20" ht="47.25">
      <c r="B13" s="163">
        <v>1</v>
      </c>
      <c r="C13" s="162" t="s">
        <v>16</v>
      </c>
      <c r="D13" s="147" t="s">
        <v>67</v>
      </c>
      <c r="E13" s="22" t="s">
        <v>33</v>
      </c>
      <c r="F13" s="73"/>
      <c r="G13" s="73"/>
      <c r="H13" s="71"/>
      <c r="I13" s="71"/>
      <c r="J13" s="42"/>
      <c r="K13" s="24">
        <v>0</v>
      </c>
      <c r="L13" s="23">
        <v>0</v>
      </c>
      <c r="M13" s="47">
        <v>0</v>
      </c>
      <c r="N13" s="42">
        <f>N14+N15+N16</f>
        <v>4762.4410000000007</v>
      </c>
      <c r="O13" s="47">
        <v>0</v>
      </c>
      <c r="P13" s="24">
        <v>0</v>
      </c>
      <c r="Q13" s="47">
        <v>0</v>
      </c>
      <c r="R13" s="24">
        <v>0</v>
      </c>
      <c r="S13" s="24">
        <v>0</v>
      </c>
      <c r="T13" s="24">
        <v>0</v>
      </c>
    </row>
    <row r="14" spans="2:20" ht="15.75">
      <c r="B14" s="164"/>
      <c r="C14" s="162"/>
      <c r="D14" s="151"/>
      <c r="E14" s="25" t="s">
        <v>34</v>
      </c>
      <c r="F14" s="75">
        <v>901</v>
      </c>
      <c r="G14" s="75" t="s">
        <v>84</v>
      </c>
      <c r="H14" s="76" t="s">
        <v>85</v>
      </c>
      <c r="I14" s="76" t="s">
        <v>96</v>
      </c>
      <c r="J14" s="77" t="s">
        <v>86</v>
      </c>
      <c r="K14" s="27">
        <v>0</v>
      </c>
      <c r="L14" s="93">
        <v>0</v>
      </c>
      <c r="M14" s="28">
        <v>0</v>
      </c>
      <c r="N14" s="40">
        <v>4667.66842</v>
      </c>
      <c r="O14" s="28">
        <v>0</v>
      </c>
      <c r="P14" s="28">
        <v>0</v>
      </c>
      <c r="Q14" s="28">
        <v>0</v>
      </c>
      <c r="R14" s="27">
        <v>0</v>
      </c>
      <c r="S14" s="27">
        <v>0</v>
      </c>
      <c r="T14" s="27">
        <v>0</v>
      </c>
    </row>
    <row r="15" spans="2:20" ht="15.75">
      <c r="B15" s="164"/>
      <c r="C15" s="162"/>
      <c r="D15" s="151"/>
      <c r="E15" s="105" t="s">
        <v>35</v>
      </c>
      <c r="F15" s="75">
        <v>901</v>
      </c>
      <c r="G15" s="75" t="s">
        <v>84</v>
      </c>
      <c r="H15" s="76" t="s">
        <v>85</v>
      </c>
      <c r="I15" s="76" t="s">
        <v>96</v>
      </c>
      <c r="J15" s="77" t="s">
        <v>86</v>
      </c>
      <c r="K15" s="27">
        <v>0</v>
      </c>
      <c r="L15" s="93">
        <v>0</v>
      </c>
      <c r="M15" s="28">
        <v>0</v>
      </c>
      <c r="N15" s="92">
        <v>47.14817</v>
      </c>
      <c r="O15" s="28">
        <v>0</v>
      </c>
      <c r="P15" s="28">
        <v>0</v>
      </c>
      <c r="Q15" s="28">
        <v>0</v>
      </c>
      <c r="R15" s="27">
        <v>0</v>
      </c>
      <c r="S15" s="27">
        <v>0</v>
      </c>
      <c r="T15" s="27">
        <v>0</v>
      </c>
    </row>
    <row r="16" spans="2:20" ht="15.75">
      <c r="B16" s="164"/>
      <c r="C16" s="162"/>
      <c r="D16" s="151"/>
      <c r="E16" s="105" t="s">
        <v>36</v>
      </c>
      <c r="F16" s="75">
        <v>901</v>
      </c>
      <c r="G16" s="75" t="s">
        <v>84</v>
      </c>
      <c r="H16" s="76" t="s">
        <v>85</v>
      </c>
      <c r="I16" s="76" t="s">
        <v>96</v>
      </c>
      <c r="J16" s="95" t="s">
        <v>86</v>
      </c>
      <c r="K16" s="27">
        <v>0</v>
      </c>
      <c r="L16" s="44">
        <v>0</v>
      </c>
      <c r="M16" s="28">
        <v>0</v>
      </c>
      <c r="N16" s="92">
        <v>47.624409999999997</v>
      </c>
      <c r="O16" s="28">
        <v>0</v>
      </c>
      <c r="P16" s="28">
        <v>0</v>
      </c>
      <c r="Q16" s="28">
        <v>0</v>
      </c>
      <c r="R16" s="27">
        <v>0</v>
      </c>
      <c r="S16" s="27">
        <v>0</v>
      </c>
      <c r="T16" s="27">
        <v>0</v>
      </c>
    </row>
    <row r="17" spans="2:21" ht="15.75">
      <c r="B17" s="165"/>
      <c r="C17" s="162"/>
      <c r="D17" s="148"/>
      <c r="E17" s="25" t="s">
        <v>37</v>
      </c>
      <c r="F17" s="74"/>
      <c r="G17" s="74"/>
      <c r="H17" s="72"/>
      <c r="I17" s="72"/>
      <c r="J17" s="27"/>
      <c r="K17" s="27">
        <v>0</v>
      </c>
      <c r="L17" s="27">
        <v>0</v>
      </c>
      <c r="M17" s="28">
        <v>0</v>
      </c>
      <c r="N17" s="27">
        <v>0</v>
      </c>
      <c r="O17" s="28">
        <v>0</v>
      </c>
      <c r="P17" s="28">
        <v>0</v>
      </c>
      <c r="Q17" s="28">
        <v>0</v>
      </c>
      <c r="R17" s="27">
        <v>0</v>
      </c>
      <c r="S17" s="27">
        <v>0</v>
      </c>
      <c r="T17" s="27">
        <v>0</v>
      </c>
    </row>
    <row r="18" spans="2:21" ht="47.25">
      <c r="B18" s="139">
        <v>2</v>
      </c>
      <c r="C18" s="162" t="s">
        <v>16</v>
      </c>
      <c r="D18" s="147" t="s">
        <v>68</v>
      </c>
      <c r="E18" s="22" t="s">
        <v>33</v>
      </c>
      <c r="F18" s="73"/>
      <c r="G18" s="73"/>
      <c r="H18" s="71"/>
      <c r="I18" s="71"/>
      <c r="J18" s="96"/>
      <c r="K18" s="24">
        <v>0</v>
      </c>
      <c r="L18" s="24">
        <v>0</v>
      </c>
      <c r="M18" s="47">
        <v>0</v>
      </c>
      <c r="N18" s="24">
        <v>0</v>
      </c>
      <c r="O18" s="47">
        <v>0</v>
      </c>
      <c r="P18" s="42">
        <f>P19+P20+P21+P22</f>
        <v>2000</v>
      </c>
      <c r="Q18" s="47">
        <v>0</v>
      </c>
      <c r="R18" s="24">
        <v>0</v>
      </c>
      <c r="S18" s="24">
        <v>0</v>
      </c>
      <c r="T18" s="24">
        <v>0</v>
      </c>
    </row>
    <row r="19" spans="2:21" ht="15.75">
      <c r="B19" s="139"/>
      <c r="C19" s="162"/>
      <c r="D19" s="151"/>
      <c r="E19" s="21" t="s">
        <v>34</v>
      </c>
      <c r="F19" s="75">
        <v>901</v>
      </c>
      <c r="G19" s="75" t="s">
        <v>84</v>
      </c>
      <c r="H19" s="76" t="s">
        <v>85</v>
      </c>
      <c r="I19" s="76" t="s">
        <v>96</v>
      </c>
      <c r="J19" s="77" t="s">
        <v>86</v>
      </c>
      <c r="K19" s="27">
        <v>0</v>
      </c>
      <c r="L19" s="27">
        <v>0</v>
      </c>
      <c r="M19" s="28">
        <v>0</v>
      </c>
      <c r="N19" s="28">
        <v>0</v>
      </c>
      <c r="O19" s="28">
        <v>0</v>
      </c>
      <c r="P19" s="39">
        <v>1960.2</v>
      </c>
      <c r="Q19" s="28">
        <v>0</v>
      </c>
      <c r="R19" s="27">
        <v>0</v>
      </c>
      <c r="S19" s="27">
        <v>0</v>
      </c>
      <c r="T19" s="27">
        <v>0</v>
      </c>
    </row>
    <row r="20" spans="2:21" ht="15.75">
      <c r="B20" s="139"/>
      <c r="C20" s="162"/>
      <c r="D20" s="151"/>
      <c r="E20" s="21" t="s">
        <v>35</v>
      </c>
      <c r="F20" s="75">
        <v>901</v>
      </c>
      <c r="G20" s="75" t="s">
        <v>84</v>
      </c>
      <c r="H20" s="76" t="s">
        <v>85</v>
      </c>
      <c r="I20" s="76" t="s">
        <v>96</v>
      </c>
      <c r="J20" s="77" t="s">
        <v>86</v>
      </c>
      <c r="K20" s="27">
        <v>0</v>
      </c>
      <c r="L20" s="27">
        <v>0</v>
      </c>
      <c r="M20" s="28">
        <v>0</v>
      </c>
      <c r="N20" s="28">
        <v>0</v>
      </c>
      <c r="O20" s="28">
        <v>0</v>
      </c>
      <c r="P20" s="48">
        <v>19.8</v>
      </c>
      <c r="Q20" s="28">
        <v>0</v>
      </c>
      <c r="R20" s="27">
        <v>0</v>
      </c>
      <c r="S20" s="27">
        <v>0</v>
      </c>
      <c r="T20" s="27">
        <v>0</v>
      </c>
    </row>
    <row r="21" spans="2:21" ht="15.75">
      <c r="B21" s="139"/>
      <c r="C21" s="162"/>
      <c r="D21" s="151"/>
      <c r="E21" s="21" t="s">
        <v>36</v>
      </c>
      <c r="F21" s="75">
        <v>901</v>
      </c>
      <c r="G21" s="75" t="s">
        <v>84</v>
      </c>
      <c r="H21" s="76" t="s">
        <v>85</v>
      </c>
      <c r="I21" s="76" t="s">
        <v>96</v>
      </c>
      <c r="J21" s="77" t="s">
        <v>86</v>
      </c>
      <c r="K21" s="27">
        <v>0</v>
      </c>
      <c r="L21" s="27">
        <v>0</v>
      </c>
      <c r="M21" s="28">
        <v>0</v>
      </c>
      <c r="N21" s="28">
        <v>0</v>
      </c>
      <c r="O21" s="28">
        <v>0</v>
      </c>
      <c r="P21" s="48">
        <v>20</v>
      </c>
      <c r="Q21" s="28">
        <v>0</v>
      </c>
      <c r="R21" s="27">
        <v>0</v>
      </c>
      <c r="S21" s="27">
        <v>0</v>
      </c>
      <c r="T21" s="27">
        <v>0</v>
      </c>
    </row>
    <row r="22" spans="2:21" ht="15.75">
      <c r="B22" s="139"/>
      <c r="C22" s="162"/>
      <c r="D22" s="148"/>
      <c r="E22" s="21" t="s">
        <v>37</v>
      </c>
      <c r="F22" s="74"/>
      <c r="G22" s="74"/>
      <c r="H22" s="72"/>
      <c r="I22" s="72"/>
      <c r="J22" s="42"/>
      <c r="K22" s="27">
        <v>0</v>
      </c>
      <c r="L22" s="27">
        <v>0</v>
      </c>
      <c r="M22" s="28">
        <v>0</v>
      </c>
      <c r="N22" s="28">
        <v>0</v>
      </c>
      <c r="O22" s="28">
        <v>0</v>
      </c>
      <c r="P22" s="44">
        <v>0</v>
      </c>
      <c r="Q22" s="28">
        <v>0</v>
      </c>
      <c r="R22" s="27">
        <v>0</v>
      </c>
      <c r="S22" s="27">
        <v>0</v>
      </c>
      <c r="T22" s="27">
        <v>0</v>
      </c>
    </row>
    <row r="23" spans="2:21" ht="47.25">
      <c r="B23" s="139">
        <v>3</v>
      </c>
      <c r="C23" s="162" t="s">
        <v>16</v>
      </c>
      <c r="D23" s="147" t="s">
        <v>69</v>
      </c>
      <c r="E23" s="22" t="s">
        <v>33</v>
      </c>
      <c r="F23" s="73"/>
      <c r="G23" s="73"/>
      <c r="H23" s="71"/>
      <c r="I23" s="71"/>
      <c r="J23" s="23"/>
      <c r="K23" s="24">
        <v>0</v>
      </c>
      <c r="L23" s="24">
        <v>0</v>
      </c>
      <c r="M23" s="47">
        <v>0</v>
      </c>
      <c r="N23" s="47">
        <v>0</v>
      </c>
      <c r="O23" s="47">
        <v>0</v>
      </c>
      <c r="P23" s="46">
        <v>0</v>
      </c>
      <c r="Q23" s="47">
        <v>0</v>
      </c>
      <c r="R23" s="45">
        <f>R24+R25+R26+R27</f>
        <v>2300</v>
      </c>
      <c r="S23" s="24">
        <v>0</v>
      </c>
      <c r="T23" s="24">
        <v>0</v>
      </c>
    </row>
    <row r="24" spans="2:21" ht="15.75">
      <c r="B24" s="139"/>
      <c r="C24" s="162"/>
      <c r="D24" s="151"/>
      <c r="E24" s="25" t="s">
        <v>34</v>
      </c>
      <c r="F24" s="75">
        <v>901</v>
      </c>
      <c r="G24" s="75" t="s">
        <v>84</v>
      </c>
      <c r="H24" s="76" t="s">
        <v>85</v>
      </c>
      <c r="I24" s="76" t="s">
        <v>96</v>
      </c>
      <c r="J24" s="77" t="s">
        <v>86</v>
      </c>
      <c r="K24" s="27">
        <v>0</v>
      </c>
      <c r="L24" s="27">
        <v>0</v>
      </c>
      <c r="M24" s="28">
        <v>0</v>
      </c>
      <c r="N24" s="28">
        <v>0</v>
      </c>
      <c r="O24" s="28">
        <v>0</v>
      </c>
      <c r="P24" s="39">
        <v>0</v>
      </c>
      <c r="Q24" s="49">
        <v>0</v>
      </c>
      <c r="R24" s="26">
        <v>2254.23</v>
      </c>
      <c r="S24" s="27">
        <v>0</v>
      </c>
      <c r="T24" s="27">
        <v>0</v>
      </c>
    </row>
    <row r="25" spans="2:21" ht="15.75">
      <c r="B25" s="139"/>
      <c r="C25" s="162"/>
      <c r="D25" s="151"/>
      <c r="E25" s="25" t="s">
        <v>35</v>
      </c>
      <c r="F25" s="75">
        <v>901</v>
      </c>
      <c r="G25" s="75" t="s">
        <v>84</v>
      </c>
      <c r="H25" s="76" t="s">
        <v>85</v>
      </c>
      <c r="I25" s="76" t="s">
        <v>96</v>
      </c>
      <c r="J25" s="77" t="s">
        <v>86</v>
      </c>
      <c r="K25" s="27">
        <v>0</v>
      </c>
      <c r="L25" s="27">
        <v>0</v>
      </c>
      <c r="M25" s="28">
        <v>0</v>
      </c>
      <c r="N25" s="28">
        <v>0</v>
      </c>
      <c r="O25" s="28">
        <v>0</v>
      </c>
      <c r="P25" s="48">
        <f>P23-P24-P26</f>
        <v>0</v>
      </c>
      <c r="Q25" s="28">
        <v>0</v>
      </c>
      <c r="R25" s="27">
        <v>22.77</v>
      </c>
      <c r="S25" s="27">
        <v>0</v>
      </c>
      <c r="T25" s="27">
        <v>0</v>
      </c>
    </row>
    <row r="26" spans="2:21" ht="15.75">
      <c r="B26" s="139"/>
      <c r="C26" s="162"/>
      <c r="D26" s="151"/>
      <c r="E26" s="25" t="s">
        <v>36</v>
      </c>
      <c r="F26" s="75">
        <v>901</v>
      </c>
      <c r="G26" s="75" t="s">
        <v>84</v>
      </c>
      <c r="H26" s="76" t="s">
        <v>85</v>
      </c>
      <c r="I26" s="76" t="s">
        <v>96</v>
      </c>
      <c r="J26" s="77" t="s">
        <v>86</v>
      </c>
      <c r="K26" s="27">
        <v>0</v>
      </c>
      <c r="L26" s="27">
        <v>0</v>
      </c>
      <c r="M26" s="28">
        <v>0</v>
      </c>
      <c r="N26" s="28">
        <v>0</v>
      </c>
      <c r="O26" s="28">
        <v>0</v>
      </c>
      <c r="P26" s="48">
        <f>P23-P24</f>
        <v>0</v>
      </c>
      <c r="Q26" s="28">
        <v>0</v>
      </c>
      <c r="R26" s="27">
        <v>23</v>
      </c>
      <c r="S26" s="27">
        <v>0</v>
      </c>
      <c r="T26" s="27">
        <v>0</v>
      </c>
    </row>
    <row r="27" spans="2:21" ht="15.75">
      <c r="B27" s="139"/>
      <c r="C27" s="162"/>
      <c r="D27" s="148"/>
      <c r="E27" s="25" t="s">
        <v>37</v>
      </c>
      <c r="F27" s="74"/>
      <c r="G27" s="74"/>
      <c r="H27" s="72"/>
      <c r="I27" s="72"/>
      <c r="J27" s="41"/>
      <c r="K27" s="27">
        <v>0</v>
      </c>
      <c r="L27" s="27">
        <v>0</v>
      </c>
      <c r="M27" s="28">
        <v>0</v>
      </c>
      <c r="N27" s="28">
        <v>0</v>
      </c>
      <c r="O27" s="28">
        <v>0</v>
      </c>
      <c r="P27" s="48">
        <v>0</v>
      </c>
      <c r="Q27" s="28">
        <v>0</v>
      </c>
      <c r="R27" s="43">
        <v>0</v>
      </c>
      <c r="S27" s="27">
        <v>0</v>
      </c>
      <c r="T27" s="27">
        <v>0</v>
      </c>
    </row>
    <row r="28" spans="2:21" ht="47.25">
      <c r="B28" s="153" t="s">
        <v>64</v>
      </c>
      <c r="C28" s="154"/>
      <c r="D28" s="155"/>
      <c r="E28" s="22" t="s">
        <v>33</v>
      </c>
      <c r="F28" s="73"/>
      <c r="G28" s="73"/>
      <c r="H28" s="71"/>
      <c r="I28" s="71"/>
      <c r="J28" s="54"/>
      <c r="K28" s="27">
        <v>0</v>
      </c>
      <c r="L28" s="42">
        <v>0</v>
      </c>
      <c r="M28" s="42">
        <f t="shared" ref="M28:N32" si="0">M13</f>
        <v>0</v>
      </c>
      <c r="N28" s="42">
        <f t="shared" si="0"/>
        <v>4762.4410000000007</v>
      </c>
      <c r="O28" s="28">
        <v>0</v>
      </c>
      <c r="P28" s="42">
        <f>P18</f>
        <v>2000</v>
      </c>
      <c r="Q28" s="28">
        <v>0</v>
      </c>
      <c r="R28" s="45">
        <f>R23</f>
        <v>2300</v>
      </c>
      <c r="S28" s="27">
        <v>0</v>
      </c>
      <c r="T28" s="29">
        <v>0</v>
      </c>
      <c r="U28" s="100"/>
    </row>
    <row r="29" spans="2:21" ht="15.75">
      <c r="B29" s="156"/>
      <c r="C29" s="157"/>
      <c r="D29" s="158"/>
      <c r="E29" s="25" t="s">
        <v>34</v>
      </c>
      <c r="F29" s="75">
        <v>901</v>
      </c>
      <c r="G29" s="75" t="s">
        <v>84</v>
      </c>
      <c r="H29" s="76" t="s">
        <v>85</v>
      </c>
      <c r="I29" s="76" t="s">
        <v>96</v>
      </c>
      <c r="J29" s="77" t="s">
        <v>86</v>
      </c>
      <c r="K29" s="27">
        <v>0</v>
      </c>
      <c r="L29" s="40">
        <f>L14</f>
        <v>0</v>
      </c>
      <c r="M29" s="40">
        <f t="shared" si="0"/>
        <v>0</v>
      </c>
      <c r="N29" s="40">
        <f t="shared" si="0"/>
        <v>4667.66842</v>
      </c>
      <c r="O29" s="28">
        <v>0</v>
      </c>
      <c r="P29" s="42">
        <f>P19</f>
        <v>1960.2</v>
      </c>
      <c r="Q29" s="28">
        <v>0</v>
      </c>
      <c r="R29" s="45">
        <f>R24</f>
        <v>2254.23</v>
      </c>
      <c r="S29" s="27">
        <v>0</v>
      </c>
      <c r="T29" s="29">
        <v>0</v>
      </c>
      <c r="U29" s="100"/>
    </row>
    <row r="30" spans="2:21" ht="15.75">
      <c r="B30" s="156"/>
      <c r="C30" s="157"/>
      <c r="D30" s="158"/>
      <c r="E30" s="105" t="s">
        <v>35</v>
      </c>
      <c r="F30" s="75" t="s">
        <v>97</v>
      </c>
      <c r="G30" s="75" t="s">
        <v>84</v>
      </c>
      <c r="H30" s="76" t="s">
        <v>85</v>
      </c>
      <c r="I30" s="76" t="s">
        <v>96</v>
      </c>
      <c r="J30" s="77" t="s">
        <v>86</v>
      </c>
      <c r="K30" s="101">
        <v>0</v>
      </c>
      <c r="L30" s="42">
        <f>L15</f>
        <v>0</v>
      </c>
      <c r="M30" s="42">
        <f t="shared" si="0"/>
        <v>0</v>
      </c>
      <c r="N30" s="42">
        <f t="shared" si="0"/>
        <v>47.14817</v>
      </c>
      <c r="O30" s="28">
        <v>0</v>
      </c>
      <c r="P30" s="42">
        <f>P20</f>
        <v>19.8</v>
      </c>
      <c r="Q30" s="28">
        <v>0</v>
      </c>
      <c r="R30" s="45">
        <f>R25</f>
        <v>22.77</v>
      </c>
      <c r="S30" s="27">
        <v>0</v>
      </c>
      <c r="T30" s="29">
        <v>0</v>
      </c>
      <c r="U30" s="100"/>
    </row>
    <row r="31" spans="2:21" ht="15.75">
      <c r="B31" s="156"/>
      <c r="C31" s="157"/>
      <c r="D31" s="158"/>
      <c r="E31" s="105" t="s">
        <v>36</v>
      </c>
      <c r="F31" s="75">
        <v>901</v>
      </c>
      <c r="G31" s="75" t="s">
        <v>84</v>
      </c>
      <c r="H31" s="76" t="s">
        <v>85</v>
      </c>
      <c r="I31" s="76" t="s">
        <v>96</v>
      </c>
      <c r="J31" s="77" t="s">
        <v>86</v>
      </c>
      <c r="K31" s="92">
        <v>0</v>
      </c>
      <c r="L31" s="42">
        <f>L16</f>
        <v>0</v>
      </c>
      <c r="M31" s="42">
        <f t="shared" si="0"/>
        <v>0</v>
      </c>
      <c r="N31" s="42">
        <f t="shared" si="0"/>
        <v>47.624409999999997</v>
      </c>
      <c r="O31" s="28">
        <v>0</v>
      </c>
      <c r="P31" s="42">
        <f>P21</f>
        <v>20</v>
      </c>
      <c r="Q31" s="28">
        <v>0</v>
      </c>
      <c r="R31" s="45">
        <f>R26</f>
        <v>23</v>
      </c>
      <c r="S31" s="27">
        <v>0</v>
      </c>
      <c r="T31" s="29">
        <v>0</v>
      </c>
      <c r="U31" s="100"/>
    </row>
    <row r="32" spans="2:21" ht="15.75">
      <c r="B32" s="159"/>
      <c r="C32" s="160"/>
      <c r="D32" s="161"/>
      <c r="E32" s="25" t="s">
        <v>37</v>
      </c>
      <c r="F32" s="73"/>
      <c r="G32" s="73"/>
      <c r="H32" s="71"/>
      <c r="I32" s="71"/>
      <c r="J32" s="54"/>
      <c r="K32" s="27">
        <v>0</v>
      </c>
      <c r="L32" s="42">
        <f>L17</f>
        <v>0</v>
      </c>
      <c r="M32" s="42">
        <f t="shared" si="0"/>
        <v>0</v>
      </c>
      <c r="N32" s="42">
        <f t="shared" si="0"/>
        <v>0</v>
      </c>
      <c r="O32" s="28">
        <v>0</v>
      </c>
      <c r="P32" s="42">
        <f>P24</f>
        <v>0</v>
      </c>
      <c r="Q32" s="28">
        <v>0</v>
      </c>
      <c r="R32" s="45">
        <v>0</v>
      </c>
      <c r="S32" s="27">
        <v>0</v>
      </c>
      <c r="T32" s="29">
        <v>0</v>
      </c>
    </row>
    <row r="33" spans="14:14">
      <c r="N33" s="100"/>
    </row>
  </sheetData>
  <mergeCells count="29">
    <mergeCell ref="D13:D17"/>
    <mergeCell ref="D8:D11"/>
    <mergeCell ref="B28:D32"/>
    <mergeCell ref="B18:B22"/>
    <mergeCell ref="C18:C22"/>
    <mergeCell ref="B23:B27"/>
    <mergeCell ref="C23:C27"/>
    <mergeCell ref="D23:D27"/>
    <mergeCell ref="D18:D22"/>
    <mergeCell ref="B13:B17"/>
    <mergeCell ref="B8:B11"/>
    <mergeCell ref="C8:C11"/>
    <mergeCell ref="C13:C17"/>
    <mergeCell ref="P1:T4"/>
    <mergeCell ref="F12:G12"/>
    <mergeCell ref="C5:R5"/>
    <mergeCell ref="F8:T8"/>
    <mergeCell ref="F9:J9"/>
    <mergeCell ref="I10:I11"/>
    <mergeCell ref="J10:J11"/>
    <mergeCell ref="K9:L9"/>
    <mergeCell ref="E8:E11"/>
    <mergeCell ref="F10:F11"/>
    <mergeCell ref="G10:G11"/>
    <mergeCell ref="H10:H11"/>
    <mergeCell ref="Q9:R9"/>
    <mergeCell ref="S9:T9"/>
    <mergeCell ref="M9:N9"/>
    <mergeCell ref="O9:P9"/>
  </mergeCells>
  <phoneticPr fontId="0" type="noConversion"/>
  <pageMargins left="0.75" right="0.75" top="1" bottom="1" header="0.5" footer="0.5"/>
  <pageSetup paperSize="9" scale="54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0"/>
  <sheetViews>
    <sheetView view="pageBreakPreview" zoomScale="75" zoomScaleNormal="100" workbookViewId="0">
      <selection activeCell="B15" sqref="B15:M15"/>
    </sheetView>
  </sheetViews>
  <sheetFormatPr defaultRowHeight="15"/>
  <cols>
    <col min="1" max="1" width="9.140625" style="7"/>
    <col min="2" max="2" width="5.5703125" style="7" customWidth="1"/>
    <col min="3" max="3" width="19.42578125" style="7" customWidth="1"/>
    <col min="4" max="4" width="33" style="7" customWidth="1"/>
    <col min="5" max="5" width="29.28515625" style="7" customWidth="1"/>
    <col min="6" max="7" width="32.7109375" style="7" customWidth="1"/>
    <col min="8" max="8" width="9.7109375" style="7" customWidth="1"/>
    <col min="9" max="9" width="4.42578125" style="7" customWidth="1"/>
    <col min="10" max="10" width="9.140625" style="7"/>
    <col min="11" max="11" width="10.85546875" style="7" customWidth="1"/>
    <col min="12" max="12" width="9.140625" style="7"/>
    <col min="13" max="13" width="11.5703125" style="7" customWidth="1"/>
    <col min="14" max="15" width="9.140625" style="7"/>
  </cols>
  <sheetData>
    <row r="1" spans="2:13" ht="27.75" customHeight="1"/>
    <row r="2" spans="2:13" ht="15" customHeight="1">
      <c r="I2" s="133" t="s">
        <v>94</v>
      </c>
      <c r="J2" s="133"/>
      <c r="K2" s="133"/>
      <c r="L2" s="133"/>
      <c r="M2" s="133"/>
    </row>
    <row r="3" spans="2:13">
      <c r="I3" s="133"/>
      <c r="J3" s="133"/>
      <c r="K3" s="133"/>
      <c r="L3" s="133"/>
      <c r="M3" s="133"/>
    </row>
    <row r="4" spans="2:13" ht="24.75" customHeight="1">
      <c r="B4" s="5"/>
      <c r="C4" s="5"/>
      <c r="D4" s="5"/>
      <c r="E4" s="5"/>
      <c r="F4" s="5"/>
      <c r="G4" s="5"/>
      <c r="H4" s="5"/>
      <c r="I4" s="133"/>
      <c r="J4" s="133"/>
      <c r="K4" s="133"/>
      <c r="L4" s="133"/>
      <c r="M4" s="133"/>
    </row>
    <row r="5" spans="2:13">
      <c r="B5" s="10"/>
      <c r="C5" s="10"/>
      <c r="D5" s="10"/>
      <c r="E5" s="10"/>
      <c r="F5" s="10"/>
      <c r="G5" s="10"/>
      <c r="H5" s="10"/>
      <c r="I5" s="133"/>
      <c r="J5" s="133"/>
      <c r="K5" s="133"/>
      <c r="L5" s="133"/>
      <c r="M5" s="133"/>
    </row>
    <row r="6" spans="2:13" ht="97.5" customHeight="1">
      <c r="B6" s="10"/>
      <c r="C6" s="10"/>
      <c r="D6" s="10"/>
      <c r="E6" s="10"/>
      <c r="F6" s="10"/>
      <c r="G6" s="10"/>
      <c r="H6" s="10"/>
      <c r="I6" s="133"/>
      <c r="J6" s="133"/>
      <c r="K6" s="133"/>
      <c r="L6" s="133"/>
      <c r="M6" s="133"/>
    </row>
    <row r="7" spans="2:13" ht="18.75" customHeight="1">
      <c r="B7" s="8"/>
      <c r="C7" s="8"/>
      <c r="D7" s="8"/>
      <c r="E7" s="8"/>
      <c r="F7" s="166"/>
      <c r="G7" s="166"/>
      <c r="H7" s="166"/>
      <c r="I7" s="166"/>
      <c r="J7" s="166"/>
      <c r="K7" s="166"/>
      <c r="L7" s="166"/>
      <c r="M7" s="166"/>
    </row>
    <row r="8" spans="2:13" ht="30" customHeight="1">
      <c r="B8" s="167" t="s">
        <v>70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</row>
    <row r="9" spans="2:13" ht="15" customHeight="1"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</row>
    <row r="10" spans="2:13"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</row>
    <row r="11" spans="2:13" ht="15" customHeight="1">
      <c r="B11" s="171" t="s">
        <v>22</v>
      </c>
      <c r="C11" s="171" t="s">
        <v>3</v>
      </c>
      <c r="D11" s="171" t="s">
        <v>4</v>
      </c>
      <c r="E11" s="171" t="s">
        <v>59</v>
      </c>
      <c r="F11" s="171" t="s">
        <v>77</v>
      </c>
      <c r="G11" s="116" t="s">
        <v>38</v>
      </c>
      <c r="H11" s="117"/>
      <c r="I11" s="117"/>
      <c r="J11" s="117"/>
      <c r="K11" s="117"/>
      <c r="L11" s="117"/>
      <c r="M11" s="118"/>
    </row>
    <row r="12" spans="2:13" ht="102" customHeight="1">
      <c r="B12" s="172"/>
      <c r="C12" s="172"/>
      <c r="D12" s="172"/>
      <c r="E12" s="173"/>
      <c r="F12" s="173"/>
      <c r="G12" s="82" t="s">
        <v>87</v>
      </c>
      <c r="H12" s="135" t="s">
        <v>26</v>
      </c>
      <c r="I12" s="136"/>
      <c r="J12" s="9" t="s">
        <v>27</v>
      </c>
      <c r="K12" s="9" t="s">
        <v>28</v>
      </c>
      <c r="L12" s="9" t="s">
        <v>29</v>
      </c>
      <c r="M12" s="9" t="s">
        <v>30</v>
      </c>
    </row>
    <row r="13" spans="2:13" ht="20.25" customHeight="1">
      <c r="B13" s="173"/>
      <c r="C13" s="173"/>
      <c r="D13" s="173"/>
      <c r="E13" s="4" t="s">
        <v>39</v>
      </c>
      <c r="F13" s="169" t="s">
        <v>40</v>
      </c>
      <c r="G13" s="170"/>
      <c r="H13" s="169" t="s">
        <v>40</v>
      </c>
      <c r="I13" s="170"/>
      <c r="J13" s="4" t="s">
        <v>40</v>
      </c>
      <c r="K13" s="4" t="s">
        <v>40</v>
      </c>
      <c r="L13" s="4" t="s">
        <v>40</v>
      </c>
      <c r="M13" s="4" t="s">
        <v>40</v>
      </c>
    </row>
    <row r="14" spans="2:13">
      <c r="B14" s="4">
        <v>1</v>
      </c>
      <c r="C14" s="4">
        <v>2</v>
      </c>
      <c r="D14" s="4">
        <v>3</v>
      </c>
      <c r="E14" s="4">
        <v>4</v>
      </c>
      <c r="F14" s="4">
        <v>5</v>
      </c>
      <c r="G14" s="81"/>
      <c r="H14" s="169">
        <v>6</v>
      </c>
      <c r="I14" s="170"/>
      <c r="J14" s="4">
        <v>7</v>
      </c>
      <c r="K14" s="4">
        <v>8</v>
      </c>
      <c r="L14" s="4">
        <v>9</v>
      </c>
      <c r="M14" s="4">
        <v>10</v>
      </c>
    </row>
    <row r="15" spans="2:13">
      <c r="B15" s="112" t="s">
        <v>62</v>
      </c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</row>
    <row r="16" spans="2:13" ht="21.75" customHeight="1">
      <c r="B16" s="135" t="s">
        <v>88</v>
      </c>
      <c r="C16" s="178"/>
      <c r="D16" s="136"/>
      <c r="E16" s="9" t="s">
        <v>60</v>
      </c>
      <c r="F16" s="9" t="s">
        <v>60</v>
      </c>
      <c r="G16" s="80">
        <v>88.06</v>
      </c>
      <c r="H16" s="135">
        <v>88.06</v>
      </c>
      <c r="I16" s="136"/>
      <c r="J16" s="9">
        <v>90.76</v>
      </c>
      <c r="K16" s="9">
        <v>91.82</v>
      </c>
      <c r="L16" s="9">
        <v>93</v>
      </c>
      <c r="M16" s="9">
        <v>93</v>
      </c>
    </row>
    <row r="17" spans="2:15" ht="30" customHeight="1">
      <c r="B17" s="135" t="s">
        <v>41</v>
      </c>
      <c r="C17" s="178"/>
      <c r="D17" s="136"/>
      <c r="E17" s="9"/>
      <c r="F17" s="9"/>
      <c r="G17" s="80">
        <v>88.06</v>
      </c>
      <c r="H17" s="135">
        <v>88.06</v>
      </c>
      <c r="I17" s="136"/>
      <c r="J17" s="9">
        <v>90.76</v>
      </c>
      <c r="K17" s="9">
        <v>91.82</v>
      </c>
      <c r="L17" s="9">
        <v>93</v>
      </c>
      <c r="M17" s="9">
        <v>93</v>
      </c>
    </row>
    <row r="18" spans="2:15" ht="31.5" customHeight="1">
      <c r="B18" s="135" t="s">
        <v>89</v>
      </c>
      <c r="C18" s="178"/>
      <c r="D18" s="136"/>
      <c r="E18" s="9"/>
      <c r="F18" s="9"/>
      <c r="G18" s="78"/>
      <c r="H18" s="186"/>
      <c r="I18" s="187"/>
      <c r="J18" s="9"/>
      <c r="K18" s="9"/>
      <c r="L18" s="9"/>
      <c r="M18" s="9"/>
    </row>
    <row r="19" spans="2:15">
      <c r="B19" s="135" t="s">
        <v>61</v>
      </c>
      <c r="C19" s="178"/>
      <c r="D19" s="136"/>
      <c r="E19" s="32">
        <f>SUM(E20:E22)</f>
        <v>691</v>
      </c>
      <c r="F19" s="33">
        <f>F20+F21+F22</f>
        <v>4.9400000000000004</v>
      </c>
      <c r="G19" s="83">
        <v>0</v>
      </c>
      <c r="H19" s="184">
        <f t="shared" ref="H19:M19" si="0">SUM(H20:H22)</f>
        <v>0</v>
      </c>
      <c r="I19" s="185"/>
      <c r="J19" s="34">
        <f t="shared" si="0"/>
        <v>2.7</v>
      </c>
      <c r="K19" s="34">
        <f t="shared" si="0"/>
        <v>1.06</v>
      </c>
      <c r="L19" s="34">
        <f t="shared" si="0"/>
        <v>1.18</v>
      </c>
      <c r="M19" s="34">
        <f t="shared" si="0"/>
        <v>0</v>
      </c>
      <c r="O19" s="52">
        <f>O20+O21+O22</f>
        <v>4.94383630249696</v>
      </c>
    </row>
    <row r="20" spans="2:15" ht="53.25" customHeight="1">
      <c r="B20" s="9">
        <v>1</v>
      </c>
      <c r="C20" s="9" t="s">
        <v>16</v>
      </c>
      <c r="D20" s="3" t="s">
        <v>67</v>
      </c>
      <c r="E20" s="35">
        <v>378</v>
      </c>
      <c r="F20" s="36">
        <v>2.7</v>
      </c>
      <c r="G20" s="79">
        <v>0</v>
      </c>
      <c r="H20" s="179">
        <v>0</v>
      </c>
      <c r="I20" s="180"/>
      <c r="J20" s="36">
        <v>2.7</v>
      </c>
      <c r="K20" s="36">
        <v>0</v>
      </c>
      <c r="L20" s="36">
        <v>0</v>
      </c>
      <c r="M20" s="36">
        <v>0</v>
      </c>
      <c r="O20" s="53">
        <f>378/13977*100</f>
        <v>2.7044430135222153</v>
      </c>
    </row>
    <row r="21" spans="2:15" ht="45.75" customHeight="1">
      <c r="B21" s="9">
        <v>2</v>
      </c>
      <c r="C21" s="9" t="s">
        <v>16</v>
      </c>
      <c r="D21" s="3" t="s">
        <v>68</v>
      </c>
      <c r="E21" s="35">
        <v>148</v>
      </c>
      <c r="F21" s="36">
        <v>1.06</v>
      </c>
      <c r="G21" s="79">
        <v>0</v>
      </c>
      <c r="H21" s="179">
        <v>0</v>
      </c>
      <c r="I21" s="180"/>
      <c r="J21" s="36">
        <v>0</v>
      </c>
      <c r="K21" s="36">
        <v>1.06</v>
      </c>
      <c r="L21" s="36">
        <v>0</v>
      </c>
      <c r="M21" s="36">
        <v>0</v>
      </c>
      <c r="O21" s="53">
        <f>E21/13977*100</f>
        <v>1.0588824497388567</v>
      </c>
    </row>
    <row r="22" spans="2:15" ht="40.5" customHeight="1">
      <c r="B22" s="87">
        <v>3</v>
      </c>
      <c r="C22" s="87" t="s">
        <v>16</v>
      </c>
      <c r="D22" s="88" t="s">
        <v>69</v>
      </c>
      <c r="E22" s="89">
        <v>165</v>
      </c>
      <c r="F22" s="90">
        <v>1.18</v>
      </c>
      <c r="G22" s="91">
        <v>0</v>
      </c>
      <c r="H22" s="181">
        <v>0</v>
      </c>
      <c r="I22" s="182"/>
      <c r="J22" s="90">
        <v>0</v>
      </c>
      <c r="K22" s="90">
        <v>0</v>
      </c>
      <c r="L22" s="90">
        <v>1.18</v>
      </c>
      <c r="M22" s="90">
        <v>0</v>
      </c>
      <c r="O22" s="53">
        <f>E22/13977*100</f>
        <v>1.1805108392358874</v>
      </c>
    </row>
    <row r="23" spans="2:15">
      <c r="B23" s="183" t="s">
        <v>90</v>
      </c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</row>
    <row r="24" spans="2:15">
      <c r="B24" s="175" t="s">
        <v>88</v>
      </c>
      <c r="C24" s="175"/>
      <c r="D24" s="175"/>
      <c r="E24" s="84" t="s">
        <v>60</v>
      </c>
      <c r="F24" s="84" t="s">
        <v>60</v>
      </c>
      <c r="G24" s="84">
        <v>95.05</v>
      </c>
      <c r="H24" s="176">
        <v>95.05</v>
      </c>
      <c r="I24" s="177"/>
      <c r="J24" s="84">
        <v>100</v>
      </c>
      <c r="K24" s="84">
        <v>100</v>
      </c>
      <c r="L24" s="84">
        <v>100</v>
      </c>
      <c r="M24" s="84">
        <v>100</v>
      </c>
    </row>
    <row r="25" spans="2:15">
      <c r="B25" s="175" t="s">
        <v>41</v>
      </c>
      <c r="C25" s="175"/>
      <c r="D25" s="175"/>
      <c r="E25" s="84"/>
      <c r="F25" s="84"/>
      <c r="G25" s="84">
        <v>95.05</v>
      </c>
      <c r="H25" s="176">
        <v>95.05</v>
      </c>
      <c r="I25" s="177"/>
      <c r="J25" s="84">
        <v>100</v>
      </c>
      <c r="K25" s="84">
        <v>100</v>
      </c>
      <c r="L25" s="84">
        <v>100</v>
      </c>
      <c r="M25" s="84">
        <v>100</v>
      </c>
    </row>
    <row r="26" spans="2:15">
      <c r="B26" s="175" t="s">
        <v>91</v>
      </c>
      <c r="C26" s="175"/>
      <c r="D26" s="175"/>
      <c r="E26" s="84"/>
      <c r="F26" s="84"/>
      <c r="G26" s="84"/>
      <c r="H26" s="176"/>
      <c r="I26" s="177"/>
      <c r="J26" s="84"/>
      <c r="K26" s="84"/>
      <c r="L26" s="84"/>
      <c r="M26" s="84"/>
    </row>
    <row r="27" spans="2:15">
      <c r="B27" s="175" t="s">
        <v>61</v>
      </c>
      <c r="C27" s="175"/>
      <c r="D27" s="175"/>
      <c r="E27" s="84">
        <v>378</v>
      </c>
      <c r="F27" s="84">
        <v>4.95</v>
      </c>
      <c r="G27" s="86">
        <v>0</v>
      </c>
      <c r="H27" s="188">
        <v>0</v>
      </c>
      <c r="I27" s="189"/>
      <c r="J27" s="86">
        <v>4.95</v>
      </c>
      <c r="K27" s="86">
        <v>0</v>
      </c>
      <c r="L27" s="86">
        <v>0</v>
      </c>
      <c r="M27" s="86">
        <v>0</v>
      </c>
    </row>
    <row r="28" spans="2:15" ht="38.25">
      <c r="B28" s="85">
        <v>1</v>
      </c>
      <c r="C28" s="9" t="s">
        <v>16</v>
      </c>
      <c r="D28" s="3" t="s">
        <v>67</v>
      </c>
      <c r="E28" s="84">
        <v>378</v>
      </c>
      <c r="F28" s="84">
        <v>4.95</v>
      </c>
      <c r="G28" s="86">
        <v>0</v>
      </c>
      <c r="H28" s="188">
        <v>0</v>
      </c>
      <c r="I28" s="189"/>
      <c r="J28" s="86">
        <v>4.95</v>
      </c>
      <c r="K28" s="86">
        <v>0</v>
      </c>
      <c r="L28" s="86">
        <v>0</v>
      </c>
      <c r="M28" s="86">
        <v>0</v>
      </c>
    </row>
    <row r="29" spans="2:15" ht="38.25">
      <c r="B29" s="85">
        <v>2</v>
      </c>
      <c r="C29" s="9" t="s">
        <v>16</v>
      </c>
      <c r="D29" s="3" t="s">
        <v>68</v>
      </c>
      <c r="E29" s="86">
        <v>0</v>
      </c>
      <c r="F29" s="86">
        <v>0</v>
      </c>
      <c r="G29" s="86">
        <v>0</v>
      </c>
      <c r="H29" s="188">
        <v>0</v>
      </c>
      <c r="I29" s="189"/>
      <c r="J29" s="86">
        <v>0</v>
      </c>
      <c r="K29" s="86">
        <v>0</v>
      </c>
      <c r="L29" s="86">
        <v>0</v>
      </c>
      <c r="M29" s="86">
        <v>0</v>
      </c>
    </row>
    <row r="30" spans="2:15" ht="38.25">
      <c r="B30" s="85">
        <v>3</v>
      </c>
      <c r="C30" s="9" t="s">
        <v>16</v>
      </c>
      <c r="D30" s="3" t="s">
        <v>69</v>
      </c>
      <c r="E30" s="86">
        <v>0</v>
      </c>
      <c r="F30" s="86">
        <v>0</v>
      </c>
      <c r="G30" s="86">
        <v>0</v>
      </c>
      <c r="H30" s="188">
        <v>0</v>
      </c>
      <c r="I30" s="189"/>
      <c r="J30" s="86">
        <v>0</v>
      </c>
      <c r="K30" s="86">
        <v>0</v>
      </c>
      <c r="L30" s="86">
        <v>0</v>
      </c>
      <c r="M30" s="86">
        <v>0</v>
      </c>
    </row>
  </sheetData>
  <mergeCells count="39">
    <mergeCell ref="H20:I20"/>
    <mergeCell ref="B16:D16"/>
    <mergeCell ref="H30:I30"/>
    <mergeCell ref="B27:D27"/>
    <mergeCell ref="H26:I26"/>
    <mergeCell ref="B26:D26"/>
    <mergeCell ref="H28:I28"/>
    <mergeCell ref="H29:I29"/>
    <mergeCell ref="H27:I27"/>
    <mergeCell ref="H14:I14"/>
    <mergeCell ref="B24:D24"/>
    <mergeCell ref="H24:I24"/>
    <mergeCell ref="B25:D25"/>
    <mergeCell ref="B19:D19"/>
    <mergeCell ref="B17:D17"/>
    <mergeCell ref="H21:I21"/>
    <mergeCell ref="H16:I16"/>
    <mergeCell ref="H25:I25"/>
    <mergeCell ref="H22:I22"/>
    <mergeCell ref="B23:M23"/>
    <mergeCell ref="H19:I19"/>
    <mergeCell ref="H17:I17"/>
    <mergeCell ref="H18:I18"/>
    <mergeCell ref="B15:M15"/>
    <mergeCell ref="B18:D18"/>
    <mergeCell ref="I2:M6"/>
    <mergeCell ref="F7:M7"/>
    <mergeCell ref="B8:M8"/>
    <mergeCell ref="B9:M9"/>
    <mergeCell ref="H13:I13"/>
    <mergeCell ref="C11:C13"/>
    <mergeCell ref="D11:D13"/>
    <mergeCell ref="F11:F12"/>
    <mergeCell ref="G11:M11"/>
    <mergeCell ref="E11:E12"/>
    <mergeCell ref="H12:I12"/>
    <mergeCell ref="B10:M10"/>
    <mergeCell ref="F13:G13"/>
    <mergeCell ref="B11:B13"/>
  </mergeCells>
  <phoneticPr fontId="0" type="noConversion"/>
  <pageMargins left="0.59055118110236227" right="0.55118110236220474" top="0.35433070866141736" bottom="0.23622047244094491" header="0.31496062992125984" footer="0.31496062992125984"/>
  <pageSetup paperSize="9" scale="62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K17"/>
  <sheetViews>
    <sheetView view="pageBreakPreview" zoomScale="60" zoomScaleNormal="100" workbookViewId="0">
      <selection activeCell="E4" sqref="B2:K5"/>
    </sheetView>
  </sheetViews>
  <sheetFormatPr defaultRowHeight="15"/>
  <cols>
    <col min="2" max="2" width="6.7109375" customWidth="1"/>
    <col min="3" max="3" width="17.140625" customWidth="1"/>
    <col min="4" max="4" width="24.42578125" customWidth="1"/>
    <col min="5" max="5" width="14" customWidth="1"/>
    <col min="6" max="6" width="22.5703125" customWidth="1"/>
    <col min="7" max="7" width="15.140625" customWidth="1"/>
    <col min="8" max="8" width="16.85546875" customWidth="1"/>
    <col min="9" max="9" width="18.85546875" customWidth="1"/>
    <col min="11" max="11" width="14" customWidth="1"/>
  </cols>
  <sheetData>
    <row r="2" spans="2:11" ht="15" customHeight="1">
      <c r="H2" s="133" t="s">
        <v>95</v>
      </c>
      <c r="I2" s="133"/>
      <c r="J2" s="133"/>
      <c r="K2" s="133"/>
    </row>
    <row r="3" spans="2:11">
      <c r="H3" s="133"/>
      <c r="I3" s="133"/>
      <c r="J3" s="133"/>
      <c r="K3" s="133"/>
    </row>
    <row r="4" spans="2:11" ht="132.75" customHeight="1">
      <c r="B4" s="1"/>
      <c r="C4" s="1"/>
      <c r="D4" s="1"/>
      <c r="E4" s="1"/>
      <c r="F4" s="1"/>
      <c r="G4" s="99"/>
      <c r="H4" s="133"/>
      <c r="I4" s="133"/>
      <c r="J4" s="133"/>
      <c r="K4" s="133"/>
    </row>
    <row r="5" spans="2:11" ht="63.75" customHeight="1">
      <c r="B5" s="191" t="s">
        <v>76</v>
      </c>
      <c r="C5" s="191"/>
      <c r="D5" s="191"/>
      <c r="E5" s="191"/>
      <c r="F5" s="191"/>
      <c r="G5" s="191"/>
      <c r="H5" s="191"/>
      <c r="I5" s="191"/>
      <c r="J5" s="191"/>
      <c r="K5" s="191"/>
    </row>
    <row r="6" spans="2:11" ht="18.75" customHeight="1">
      <c r="B6" s="140"/>
      <c r="C6" s="140"/>
      <c r="D6" s="140"/>
      <c r="E6" s="140"/>
      <c r="F6" s="140"/>
      <c r="G6" s="140"/>
      <c r="H6" s="140"/>
      <c r="I6" s="140"/>
      <c r="J6" s="140"/>
      <c r="K6" s="140"/>
    </row>
    <row r="7" spans="2:11">
      <c r="B7" s="1"/>
      <c r="C7" s="1"/>
      <c r="D7" s="1"/>
      <c r="E7" s="1"/>
      <c r="F7" s="2"/>
      <c r="G7" s="2"/>
      <c r="H7" s="2"/>
      <c r="I7" s="2"/>
      <c r="J7" s="2"/>
      <c r="K7" s="1"/>
    </row>
    <row r="8" spans="2:11">
      <c r="B8" s="106" t="s">
        <v>22</v>
      </c>
      <c r="C8" s="106" t="s">
        <v>23</v>
      </c>
      <c r="D8" s="106" t="s">
        <v>4</v>
      </c>
      <c r="E8" s="112" t="s">
        <v>50</v>
      </c>
      <c r="F8" s="112"/>
      <c r="G8" s="190" t="s">
        <v>51</v>
      </c>
      <c r="H8" s="190" t="s">
        <v>52</v>
      </c>
      <c r="I8" s="116" t="s">
        <v>53</v>
      </c>
      <c r="J8" s="118"/>
      <c r="K8" s="106" t="s">
        <v>54</v>
      </c>
    </row>
    <row r="9" spans="2:11">
      <c r="B9" s="107"/>
      <c r="C9" s="107"/>
      <c r="D9" s="107"/>
      <c r="E9" s="112"/>
      <c r="F9" s="112"/>
      <c r="G9" s="107"/>
      <c r="H9" s="107"/>
      <c r="I9" s="119"/>
      <c r="J9" s="121"/>
      <c r="K9" s="107"/>
    </row>
    <row r="10" spans="2:11" ht="54.75" customHeight="1">
      <c r="B10" s="107"/>
      <c r="C10" s="107"/>
      <c r="D10" s="107"/>
      <c r="E10" s="112"/>
      <c r="F10" s="112"/>
      <c r="G10" s="108"/>
      <c r="H10" s="108"/>
      <c r="I10" s="122"/>
      <c r="J10" s="124"/>
      <c r="K10" s="108"/>
    </row>
    <row r="11" spans="2:11" ht="47.25" customHeight="1">
      <c r="B11" s="108"/>
      <c r="C11" s="108"/>
      <c r="D11" s="108"/>
      <c r="E11" s="12" t="s">
        <v>55</v>
      </c>
      <c r="F11" s="12" t="s">
        <v>56</v>
      </c>
      <c r="G11" s="9" t="s">
        <v>65</v>
      </c>
      <c r="H11" s="9" t="s">
        <v>65</v>
      </c>
      <c r="I11" s="9" t="s">
        <v>65</v>
      </c>
      <c r="J11" s="9" t="s">
        <v>40</v>
      </c>
      <c r="K11" s="9" t="s">
        <v>57</v>
      </c>
    </row>
    <row r="12" spans="2:11">
      <c r="B12" s="13">
        <v>1</v>
      </c>
      <c r="C12" s="13">
        <v>2</v>
      </c>
      <c r="D12" s="13">
        <v>3</v>
      </c>
      <c r="E12" s="13"/>
      <c r="F12" s="13">
        <v>4</v>
      </c>
      <c r="G12" s="13">
        <v>6</v>
      </c>
      <c r="H12" s="13">
        <v>7</v>
      </c>
      <c r="I12" s="13">
        <v>8</v>
      </c>
      <c r="J12" s="13">
        <v>9</v>
      </c>
      <c r="K12" s="13">
        <v>10</v>
      </c>
    </row>
    <row r="13" spans="2:11" ht="63.75">
      <c r="B13" s="9">
        <v>1</v>
      </c>
      <c r="C13" s="9" t="s">
        <v>16</v>
      </c>
      <c r="D13" s="3" t="s">
        <v>67</v>
      </c>
      <c r="E13" s="3" t="s">
        <v>58</v>
      </c>
      <c r="F13" s="3" t="s">
        <v>63</v>
      </c>
      <c r="G13" s="50">
        <v>34.76</v>
      </c>
      <c r="H13" s="50">
        <v>34.76</v>
      </c>
      <c r="I13" s="51">
        <f>H13-G13</f>
        <v>0</v>
      </c>
      <c r="J13" s="51">
        <v>0</v>
      </c>
      <c r="K13" s="9"/>
    </row>
    <row r="14" spans="2:11" ht="63.75">
      <c r="B14" s="9">
        <v>2</v>
      </c>
      <c r="C14" s="9" t="s">
        <v>16</v>
      </c>
      <c r="D14" s="3" t="s">
        <v>68</v>
      </c>
      <c r="E14" s="3" t="s">
        <v>58</v>
      </c>
      <c r="F14" s="3" t="s">
        <v>63</v>
      </c>
      <c r="G14" s="50">
        <v>37.19</v>
      </c>
      <c r="H14" s="50">
        <v>37.19</v>
      </c>
      <c r="I14" s="51">
        <f>H14-G14</f>
        <v>0</v>
      </c>
      <c r="J14" s="51">
        <v>0</v>
      </c>
      <c r="K14" s="9"/>
    </row>
    <row r="15" spans="2:11" ht="51">
      <c r="B15" s="9">
        <v>3</v>
      </c>
      <c r="C15" s="9" t="s">
        <v>16</v>
      </c>
      <c r="D15" s="3" t="s">
        <v>69</v>
      </c>
      <c r="E15" s="3" t="s">
        <v>58</v>
      </c>
      <c r="F15" s="3" t="s">
        <v>63</v>
      </c>
      <c r="G15" s="50">
        <v>39.25</v>
      </c>
      <c r="H15" s="50">
        <v>39.25</v>
      </c>
      <c r="I15" s="51">
        <f>H15-G15</f>
        <v>0</v>
      </c>
      <c r="J15" s="51">
        <v>0</v>
      </c>
      <c r="K15" s="9"/>
    </row>
    <row r="16" spans="2:11"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2:11">
      <c r="B17" s="1"/>
      <c r="C17" s="1"/>
      <c r="D17" s="1"/>
      <c r="E17" s="1"/>
      <c r="F17" s="1"/>
      <c r="G17" s="1"/>
      <c r="H17" s="1"/>
      <c r="I17" s="1"/>
      <c r="J17" s="1"/>
      <c r="K17" s="1"/>
    </row>
  </sheetData>
  <mergeCells count="11">
    <mergeCell ref="H2:K4"/>
    <mergeCell ref="I8:J10"/>
    <mergeCell ref="K8:K10"/>
    <mergeCell ref="B6:K6"/>
    <mergeCell ref="B5:K5"/>
    <mergeCell ref="B8:B11"/>
    <mergeCell ref="C8:C11"/>
    <mergeCell ref="D8:D11"/>
    <mergeCell ref="E8:F10"/>
    <mergeCell ref="G8:G10"/>
    <mergeCell ref="H8:H10"/>
  </mergeCells>
  <phoneticPr fontId="0" type="noConversion"/>
  <pageMargins left="0.70866141732283472" right="0.15748031496062992" top="0.31496062992125984" bottom="0.74803149606299213" header="0.31496062992125984" footer="0.31496062992125984"/>
  <pageSetup paperSize="9" scale="81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F24"/>
  <sheetViews>
    <sheetView topLeftCell="A13" workbookViewId="0">
      <selection activeCell="B20" sqref="B20:F24"/>
    </sheetView>
  </sheetViews>
  <sheetFormatPr defaultRowHeight="15"/>
  <cols>
    <col min="2" max="2" width="12" customWidth="1"/>
    <col min="3" max="3" width="26.140625" customWidth="1"/>
    <col min="4" max="4" width="16.5703125" customWidth="1"/>
    <col min="5" max="5" width="32.5703125" customWidth="1"/>
    <col min="6" max="6" width="18.28515625" customWidth="1"/>
  </cols>
  <sheetData>
    <row r="2" spans="2:6" ht="128.25" customHeight="1"/>
    <row r="3" spans="2:6" ht="53.25" customHeight="1"/>
    <row r="4" spans="2:6" ht="41.25" customHeight="1"/>
    <row r="9" spans="2:6">
      <c r="B9" s="6"/>
      <c r="C9" s="6"/>
      <c r="D9" s="6"/>
      <c r="E9" s="6"/>
      <c r="F9" s="6"/>
    </row>
    <row r="10" spans="2:6">
      <c r="B10" s="6"/>
      <c r="C10" s="6"/>
      <c r="D10" s="6"/>
      <c r="E10" s="6"/>
      <c r="F10" s="6"/>
    </row>
    <row r="12" spans="2:6" ht="15.75" thickBot="1"/>
    <row r="13" spans="2:6" ht="16.5" thickBot="1">
      <c r="B13" s="58"/>
      <c r="C13" s="61"/>
      <c r="D13" s="61"/>
      <c r="E13" s="59"/>
      <c r="F13" s="59"/>
    </row>
    <row r="14" spans="2:6" ht="16.5" thickBot="1">
      <c r="B14" s="60"/>
      <c r="C14" s="64"/>
      <c r="D14" s="65"/>
      <c r="E14" s="59"/>
      <c r="F14" s="61"/>
    </row>
    <row r="15" spans="2:6" ht="16.5" thickBot="1">
      <c r="B15" s="62"/>
      <c r="C15" s="64"/>
      <c r="D15" s="65"/>
      <c r="E15" s="59"/>
      <c r="F15" s="61"/>
    </row>
    <row r="16" spans="2:6" ht="16.5" thickBot="1">
      <c r="B16" s="62"/>
      <c r="C16" s="63"/>
      <c r="D16" s="64"/>
      <c r="E16" s="65"/>
      <c r="F16" s="61"/>
    </row>
    <row r="17" spans="2:6" ht="16.5" thickBot="1">
      <c r="B17" s="66"/>
      <c r="C17" s="67"/>
      <c r="D17" s="68"/>
      <c r="E17" s="65"/>
      <c r="F17" s="69"/>
    </row>
    <row r="19" spans="2:6" ht="15.75" thickBot="1"/>
    <row r="20" spans="2:6" ht="16.5" thickBot="1">
      <c r="B20" s="58"/>
      <c r="C20" s="59"/>
      <c r="D20" s="59"/>
      <c r="E20" s="59"/>
      <c r="F20" s="59"/>
    </row>
    <row r="21" spans="2:6" ht="16.5" thickBot="1">
      <c r="B21" s="60"/>
      <c r="C21" s="61"/>
      <c r="D21" s="61"/>
      <c r="E21" s="61"/>
      <c r="F21" s="104"/>
    </row>
    <row r="22" spans="2:6" ht="16.5" thickBot="1">
      <c r="B22" s="62"/>
      <c r="C22" s="65"/>
      <c r="D22" s="64"/>
      <c r="E22" s="65"/>
      <c r="F22" s="104"/>
    </row>
    <row r="23" spans="2:6" ht="16.5" thickBot="1">
      <c r="B23" s="62"/>
      <c r="C23" s="65"/>
      <c r="D23" s="64"/>
      <c r="E23" s="65"/>
      <c r="F23" s="104"/>
    </row>
    <row r="24" spans="2:6" ht="16.5" thickBot="1">
      <c r="B24" s="102"/>
      <c r="C24" s="69"/>
      <c r="D24" s="103"/>
      <c r="E24" s="65"/>
      <c r="F24" s="69"/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приложение 1</vt:lpstr>
      <vt:lpstr>приложение 2а</vt:lpstr>
      <vt:lpstr>приложение 3</vt:lpstr>
      <vt:lpstr>приложение 4</vt:lpstr>
      <vt:lpstr>приложение 5</vt:lpstr>
      <vt:lpstr>рейтинг</vt:lpstr>
      <vt:lpstr>'приложение 1'!Область_печати</vt:lpstr>
      <vt:lpstr>'приложение 2а'!Область_печати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2021-04-12T06:58:30Z</cp:lastPrinted>
  <dcterms:created xsi:type="dcterms:W3CDTF">2006-09-28T05:33:49Z</dcterms:created>
  <dcterms:modified xsi:type="dcterms:W3CDTF">2021-04-23T14:11:22Z</dcterms:modified>
</cp:coreProperties>
</file>