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45" windowWidth="14805" windowHeight="7770"/>
  </bookViews>
  <sheets>
    <sheet name="data" sheetId="7" r:id="rId1"/>
  </sheets>
  <definedNames>
    <definedName name="_xlnm._FilterDatabase" localSheetId="0" hidden="1">data!$A$4:$K$4</definedName>
    <definedName name="_xlnm.Print_Titles" localSheetId="0">data!$3:$3</definedName>
    <definedName name="_xlnm.Print_Area" localSheetId="0">data!$A$1:$K$25</definedName>
  </definedNames>
  <calcPr calcId="125725"/>
</workbook>
</file>

<file path=xl/calcChain.xml><?xml version="1.0" encoding="utf-8"?>
<calcChain xmlns="http://schemas.openxmlformats.org/spreadsheetml/2006/main">
  <c r="J6" i="7"/>
  <c r="H6"/>
  <c r="F6"/>
  <c r="D6"/>
  <c r="C6"/>
  <c r="K10"/>
  <c r="I10"/>
  <c r="G10"/>
  <c r="E10"/>
  <c r="K18" l="1"/>
  <c r="I18"/>
  <c r="G18"/>
  <c r="K15"/>
  <c r="K12"/>
  <c r="I15"/>
  <c r="I12"/>
  <c r="G12"/>
  <c r="G7" l="1"/>
  <c r="E12"/>
  <c r="F20" l="1"/>
  <c r="H20"/>
  <c r="J20"/>
  <c r="G21"/>
  <c r="J19" l="1"/>
  <c r="H19"/>
  <c r="F19"/>
  <c r="D20"/>
  <c r="D19" s="1"/>
  <c r="C20"/>
  <c r="C19" s="1"/>
  <c r="K24" l="1"/>
  <c r="K23"/>
  <c r="K22"/>
  <c r="K21"/>
  <c r="K20"/>
  <c r="K19"/>
  <c r="I24"/>
  <c r="I23"/>
  <c r="I22"/>
  <c r="I21"/>
  <c r="I20"/>
  <c r="I19"/>
  <c r="G24"/>
  <c r="G23"/>
  <c r="G22"/>
  <c r="G20"/>
  <c r="G19"/>
  <c r="E25"/>
  <c r="E24"/>
  <c r="E23"/>
  <c r="E22"/>
  <c r="E21"/>
  <c r="E20"/>
  <c r="E19"/>
  <c r="C5" l="1"/>
  <c r="K7" l="1"/>
  <c r="K8"/>
  <c r="K9"/>
  <c r="K11"/>
  <c r="K13"/>
  <c r="K14"/>
  <c r="K16"/>
  <c r="K17"/>
  <c r="I7"/>
  <c r="I8"/>
  <c r="I9"/>
  <c r="I11"/>
  <c r="I13"/>
  <c r="I14"/>
  <c r="I16"/>
  <c r="I17"/>
  <c r="G8"/>
  <c r="G9"/>
  <c r="G11"/>
  <c r="G13"/>
  <c r="G14"/>
  <c r="G15"/>
  <c r="G16"/>
  <c r="G17"/>
  <c r="E7"/>
  <c r="E8"/>
  <c r="E9"/>
  <c r="E11"/>
  <c r="E13"/>
  <c r="E14"/>
  <c r="E15"/>
  <c r="E16"/>
  <c r="E17"/>
  <c r="E18"/>
  <c r="E6" l="1"/>
  <c r="D5"/>
  <c r="E5" s="1"/>
  <c r="J5"/>
  <c r="H5"/>
  <c r="G6" l="1"/>
  <c r="F5"/>
  <c r="G5" s="1"/>
  <c r="K5"/>
  <c r="I6"/>
  <c r="K6"/>
  <c r="I5" l="1"/>
</calcChain>
</file>

<file path=xl/sharedStrings.xml><?xml version="1.0" encoding="utf-8"?>
<sst xmlns="http://schemas.openxmlformats.org/spreadsheetml/2006/main" count="67" uniqueCount="65">
  <si>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</si>
  <si>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</si>
  <si>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</si>
  <si>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</si>
  <si>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</si>
  <si>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</si>
  <si>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</si>
  <si>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</si>
  <si>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</si>
  <si>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</si>
  <si>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</si>
  <si>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</si>
  <si>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2019 год</t>
  </si>
  <si>
    <t>2020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</si>
  <si>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</si>
  <si>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</si>
  <si>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</si>
  <si>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</si>
  <si>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</si>
  <si>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</si>
  <si>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</si>
  <si>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</si>
  <si>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</si>
  <si>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</si>
  <si>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</si>
  <si>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</si>
  <si>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</si>
  <si>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</si>
  <si>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</si>
  <si>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</si>
  <si>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</si>
  <si>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</si>
  <si>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</si>
  <si>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</si>
  <si>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2021 год</t>
  </si>
  <si>
    <t>2018 год оценка</t>
  </si>
  <si>
    <t>ПРОЧИЕ НЕНАЛОГОВЫЕ ДОХОДЫ</t>
  </si>
  <si>
    <t>1 17 00000 00 0000 000</t>
  </si>
  <si>
    <t>2017 год факт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</si>
  <si>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</si>
  <si>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</si>
  <si>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>Темп 2018/2017</t>
  </si>
  <si>
    <t>Темп 2021/2020</t>
  </si>
  <si>
    <t>Темп 2020/2019</t>
  </si>
  <si>
    <t>Темп 2019/2018</t>
  </si>
  <si>
    <t>-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</si>
  <si>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</si>
  <si>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</si>
  <si>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</si>
  <si>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</si>
  <si>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</si>
  <si>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</si>
  <si>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</si>
  <si>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2 02 00000 00 0000 000</t>
  </si>
  <si>
    <t>2 02 10000 00 0000 151</t>
  </si>
  <si>
    <t>2 02 20000 00 0000 151</t>
  </si>
  <si>
    <t>2 02 30000 00 0000 151</t>
  </si>
  <si>
    <t>2 02 40000 00 0000 151</t>
  </si>
  <si>
    <t>2 19 00000 00 0000 000</t>
  </si>
  <si>
    <t>ДОХОДОВ ВСЕГО:</t>
  </si>
  <si>
    <t>2 00 00000 00 0000 000</t>
  </si>
  <si>
    <t xml:space="preserve"> рублей</t>
  </si>
  <si>
    <t xml:space="preserve">Сведения о доходах бюджета  муниципального образования "Мглинское городское поселение" в 2017 - 2021 годах </t>
  </si>
  <si>
    <t>1 06 00000 00 0000 000</t>
  </si>
  <si>
    <t>НАЛОГИ НА ИМУЩЕСТВО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</si>
</sst>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0.0%"/>
  </numFmts>
  <fonts count="8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4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27">
    <xf numFmtId="44" fontId="0" fillId="0" borderId="0" xfId="0" applyNumberFormat="1" applyFont="1" applyFill="1" applyAlignment="1">
      <alignment vertical="top" wrapText="1"/>
    </xf>
    <xf numFmtId="44" fontId="4" fillId="0" borderId="0" xfId="0" applyFont="1" applyFill="1" applyBorder="1" applyAlignment="1">
      <alignment vertical="center" wrapText="1"/>
    </xf>
    <xf numFmtId="44" fontId="3" fillId="0" borderId="0" xfId="0" applyFont="1" applyFill="1" applyBorder="1" applyAlignment="1">
      <alignment vertical="center" wrapText="1"/>
    </xf>
    <xf numFmtId="44" fontId="4" fillId="0" borderId="2" xfId="0" applyFont="1" applyFill="1" applyBorder="1" applyAlignment="1">
      <alignment horizontal="left" vertical="center" wrapText="1"/>
    </xf>
    <xf numFmtId="44" fontId="5" fillId="0" borderId="0" xfId="0" applyFont="1" applyFill="1" applyBorder="1" applyAlignment="1">
      <alignment vertical="center" wrapText="1"/>
    </xf>
    <xf numFmtId="44" fontId="4" fillId="2" borderId="0" xfId="0" applyFont="1" applyFill="1" applyBorder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44" fontId="4" fillId="0" borderId="2" xfId="0" applyFont="1" applyFill="1" applyBorder="1" applyAlignment="1">
      <alignment horizontal="center" vertical="center" wrapText="1"/>
    </xf>
    <xf numFmtId="44" fontId="4" fillId="0" borderId="0" xfId="0" applyFont="1" applyFill="1" applyBorder="1" applyAlignment="1">
      <alignment horizontal="right" vertical="center" wrapText="1"/>
    </xf>
    <xf numFmtId="44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44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4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4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"/>
  <sheetViews>
    <sheetView tabSelected="1" zoomScale="73" zoomScaleNormal="73" zoomScaleSheetLayoutView="70" workbookViewId="0">
      <selection activeCell="D3" sqref="D3"/>
    </sheetView>
  </sheetViews>
  <sheetFormatPr defaultColWidth="9.1640625" defaultRowHeight="15.75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>
      <c r="A1" s="26" t="s">
        <v>62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40.5" customHeight="1">
      <c r="F2" s="1"/>
      <c r="G2" s="1"/>
      <c r="H2" s="1"/>
      <c r="I2" s="1"/>
      <c r="J2" s="1"/>
      <c r="K2" s="8" t="s">
        <v>61</v>
      </c>
    </row>
    <row r="3" spans="1:11" ht="45.75" customHeight="1">
      <c r="A3" s="7" t="s">
        <v>10</v>
      </c>
      <c r="B3" s="7" t="s">
        <v>11</v>
      </c>
      <c r="C3" s="7" t="s">
        <v>38</v>
      </c>
      <c r="D3" s="7" t="s">
        <v>35</v>
      </c>
      <c r="E3" s="7" t="s">
        <v>41</v>
      </c>
      <c r="F3" s="9" t="s">
        <v>12</v>
      </c>
      <c r="G3" s="7" t="s">
        <v>44</v>
      </c>
      <c r="H3" s="9" t="s">
        <v>13</v>
      </c>
      <c r="I3" s="7" t="s">
        <v>43</v>
      </c>
      <c r="J3" s="9" t="s">
        <v>34</v>
      </c>
      <c r="K3" s="7" t="s">
        <v>42</v>
      </c>
    </row>
    <row r="4" spans="1:11" ht="21.75" customHeight="1">
      <c r="A4" s="10">
        <v>1</v>
      </c>
      <c r="B4" s="10" t="s">
        <v>0</v>
      </c>
      <c r="C4" s="10" t="s">
        <v>1</v>
      </c>
      <c r="D4" s="10" t="s">
        <v>2</v>
      </c>
      <c r="E4" s="10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0" t="s">
        <v>9</v>
      </c>
    </row>
    <row r="5" spans="1:11" ht="36" customHeight="1">
      <c r="A5" s="15"/>
      <c r="B5" s="16" t="s">
        <v>59</v>
      </c>
      <c r="C5" s="17">
        <f>C6+C19</f>
        <v>27341609.379999995</v>
      </c>
      <c r="D5" s="17">
        <f>D6+D19</f>
        <v>34991526.399999999</v>
      </c>
      <c r="E5" s="22">
        <f>D5/C5</f>
        <v>1.2797902974064068</v>
      </c>
      <c r="F5" s="17">
        <f>F6+F19</f>
        <v>25567346</v>
      </c>
      <c r="G5" s="22">
        <f>F5/D5</f>
        <v>0.73067249789937716</v>
      </c>
      <c r="H5" s="17">
        <f>H6+H19</f>
        <v>26305956</v>
      </c>
      <c r="I5" s="22">
        <f>H5/F5</f>
        <v>1.0288888021463003</v>
      </c>
      <c r="J5" s="17">
        <f>J6+J19</f>
        <v>27454226</v>
      </c>
      <c r="K5" s="22">
        <f>J5/H5</f>
        <v>1.0436505709961652</v>
      </c>
    </row>
    <row r="6" spans="1:11" s="2" customFormat="1" ht="36" customHeight="1">
      <c r="A6" s="14" t="s">
        <v>14</v>
      </c>
      <c r="B6" s="13" t="s">
        <v>15</v>
      </c>
      <c r="C6" s="18">
        <f>C7+C8+C9+C10+C11+C13+C14+C15+C16+C17+C18+C12</f>
        <v>21499089.379999995</v>
      </c>
      <c r="D6" s="18">
        <f>D7+D8+D9+D10+D11+D13+D14+D15+D16+D17+D18+D12</f>
        <v>21763527</v>
      </c>
      <c r="E6" s="6">
        <f>D6/C6</f>
        <v>1.0122999451430721</v>
      </c>
      <c r="F6" s="18">
        <f>F7+F8+F9+F10+F11+F13+F14+F15+F16+F17+F18+F12</f>
        <v>25170620</v>
      </c>
      <c r="G6" s="6">
        <f>F6/D6</f>
        <v>1.1565505903523818</v>
      </c>
      <c r="H6" s="18">
        <f>H7+H8+H9+H10+H11+H13+H14+H15+H16+H17+H18+H12</f>
        <v>25909230</v>
      </c>
      <c r="I6" s="6">
        <f>H6/F6</f>
        <v>1.029344132166788</v>
      </c>
      <c r="J6" s="18">
        <f>J7+J8+J9+J10+J11+J13+J14+J15+J16+J17+J18+J12</f>
        <v>27057500</v>
      </c>
      <c r="K6" s="6">
        <f>J6/H6</f>
        <v>1.0443189550596448</v>
      </c>
    </row>
    <row r="7" spans="1:11" ht="30" customHeight="1">
      <c r="A7" s="23" t="s">
        <v>16</v>
      </c>
      <c r="B7" s="3" t="s">
        <v>17</v>
      </c>
      <c r="C7" s="19">
        <v>4684260.7300000004</v>
      </c>
      <c r="D7" s="19">
        <v>5047800</v>
      </c>
      <c r="E7" s="6">
        <f t="shared" ref="E7:E25" si="0">D7/C7</f>
        <v>1.077608675296774</v>
      </c>
      <c r="F7" s="20">
        <v>5121760</v>
      </c>
      <c r="G7" s="6">
        <f t="shared" ref="G7:K24" si="1">F7/D7</f>
        <v>1.0146519275724077</v>
      </c>
      <c r="H7" s="20">
        <v>5381700</v>
      </c>
      <c r="I7" s="6">
        <f t="shared" ref="I7:I17" si="2">H7/F7</f>
        <v>1.0507520852207053</v>
      </c>
      <c r="J7" s="20">
        <v>5720680</v>
      </c>
      <c r="K7" s="6">
        <f t="shared" ref="K7:K17" si="3">J7/H7</f>
        <v>1.0629875318208002</v>
      </c>
    </row>
    <row r="8" spans="1:11" ht="70.5" customHeight="1">
      <c r="A8" s="23" t="s">
        <v>18</v>
      </c>
      <c r="B8" s="3" t="s">
        <v>19</v>
      </c>
      <c r="C8" s="19">
        <v>1742774.08</v>
      </c>
      <c r="D8" s="19">
        <v>1761190</v>
      </c>
      <c r="E8" s="6">
        <f t="shared" si="0"/>
        <v>1.0105670150889552</v>
      </c>
      <c r="F8" s="20">
        <v>1832860</v>
      </c>
      <c r="G8" s="6">
        <f t="shared" si="1"/>
        <v>1.0406940761644115</v>
      </c>
      <c r="H8" s="20">
        <v>2040630</v>
      </c>
      <c r="I8" s="6">
        <f t="shared" si="2"/>
        <v>1.1133583579760593</v>
      </c>
      <c r="J8" s="20">
        <v>2306320</v>
      </c>
      <c r="K8" s="6">
        <f t="shared" si="3"/>
        <v>1.1301999872588366</v>
      </c>
    </row>
    <row r="9" spans="1:11" s="4" customFormat="1" ht="26.25" customHeight="1">
      <c r="A9" s="23" t="s">
        <v>20</v>
      </c>
      <c r="B9" s="3" t="s">
        <v>21</v>
      </c>
      <c r="C9" s="19">
        <v>242691.15</v>
      </c>
      <c r="D9" s="19">
        <v>237364</v>
      </c>
      <c r="E9" s="6">
        <f t="shared" si="0"/>
        <v>0.97804967342237248</v>
      </c>
      <c r="F9" s="20">
        <v>136000</v>
      </c>
      <c r="G9" s="6">
        <f t="shared" si="1"/>
        <v>0.5729596737500211</v>
      </c>
      <c r="H9" s="20">
        <v>140900</v>
      </c>
      <c r="I9" s="6">
        <f t="shared" si="2"/>
        <v>1.036029411764706</v>
      </c>
      <c r="J9" s="20">
        <v>146500</v>
      </c>
      <c r="K9" s="6">
        <f t="shared" si="3"/>
        <v>1.0397444996451384</v>
      </c>
    </row>
    <row r="10" spans="1:11" s="4" customFormat="1" ht="26.25" customHeight="1">
      <c r="A10" s="25" t="s">
        <v>63</v>
      </c>
      <c r="B10" s="3" t="s">
        <v>64</v>
      </c>
      <c r="C10" s="19">
        <v>11624846.689999999</v>
      </c>
      <c r="D10" s="19">
        <v>11577000</v>
      </c>
      <c r="E10" s="6">
        <f t="shared" ref="E10" si="4">D10/C10</f>
        <v>0.99588410141863126</v>
      </c>
      <c r="F10" s="20">
        <v>16163200</v>
      </c>
      <c r="G10" s="6">
        <f t="shared" ref="G10" si="5">F10/D10</f>
        <v>1.3961475339034293</v>
      </c>
      <c r="H10" s="20">
        <v>16504200</v>
      </c>
      <c r="I10" s="6">
        <f t="shared" ref="I10" si="6">H10/F10</f>
        <v>1.0210973074638685</v>
      </c>
      <c r="J10" s="20">
        <v>17042200</v>
      </c>
      <c r="K10" s="6">
        <f t="shared" ref="K10" si="7">J10/H10</f>
        <v>1.0325977629936622</v>
      </c>
    </row>
    <row r="11" spans="1:11" ht="34.5" customHeight="1">
      <c r="A11" s="23" t="s">
        <v>22</v>
      </c>
      <c r="B11" s="3" t="s">
        <v>23</v>
      </c>
      <c r="C11" s="19"/>
      <c r="D11" s="19"/>
      <c r="E11" s="6" t="e">
        <f t="shared" si="0"/>
        <v>#DIV/0!</v>
      </c>
      <c r="F11" s="20"/>
      <c r="G11" s="6" t="e">
        <f t="shared" si="1"/>
        <v>#DIV/0!</v>
      </c>
      <c r="H11" s="20"/>
      <c r="I11" s="6" t="e">
        <f t="shared" si="2"/>
        <v>#DIV/0!</v>
      </c>
      <c r="J11" s="20"/>
      <c r="K11" s="6" t="e">
        <f t="shared" si="3"/>
        <v>#DIV/0!</v>
      </c>
    </row>
    <row r="12" spans="1:11" ht="72.75" customHeight="1">
      <c r="A12" s="23" t="s">
        <v>39</v>
      </c>
      <c r="B12" s="3" t="s">
        <v>40</v>
      </c>
      <c r="C12" s="19"/>
      <c r="D12" s="19"/>
      <c r="E12" s="6" t="e">
        <f t="shared" si="0"/>
        <v>#DIV/0!</v>
      </c>
      <c r="F12" s="20"/>
      <c r="G12" s="6" t="e">
        <f t="shared" si="1"/>
        <v>#DIV/0!</v>
      </c>
      <c r="H12" s="20"/>
      <c r="I12" s="6">
        <f>IF(F12=0,0,ROUND(H12/F12,1))</f>
        <v>0</v>
      </c>
      <c r="J12" s="20"/>
      <c r="K12" s="6">
        <f>IF(H12=0,0,ROUND(J12/H12,1))</f>
        <v>0</v>
      </c>
    </row>
    <row r="13" spans="1:11" ht="70.150000000000006" customHeight="1">
      <c r="A13" s="23" t="s">
        <v>24</v>
      </c>
      <c r="B13" s="3" t="s">
        <v>25</v>
      </c>
      <c r="C13" s="19">
        <v>2883290.9</v>
      </c>
      <c r="D13" s="19">
        <v>2166329</v>
      </c>
      <c r="E13" s="6">
        <f t="shared" si="0"/>
        <v>0.75133903415711545</v>
      </c>
      <c r="F13" s="20">
        <v>1791800</v>
      </c>
      <c r="G13" s="6">
        <f t="shared" si="1"/>
        <v>0.82711351784516574</v>
      </c>
      <c r="H13" s="20">
        <v>1791800</v>
      </c>
      <c r="I13" s="6">
        <f t="shared" si="2"/>
        <v>1</v>
      </c>
      <c r="J13" s="20">
        <v>1791800</v>
      </c>
      <c r="K13" s="6">
        <f t="shared" si="3"/>
        <v>1</v>
      </c>
    </row>
    <row r="14" spans="1:11" ht="37.5" customHeight="1">
      <c r="A14" s="23" t="s">
        <v>26</v>
      </c>
      <c r="B14" s="3" t="s">
        <v>27</v>
      </c>
      <c r="C14" s="19"/>
      <c r="D14" s="19"/>
      <c r="E14" s="6" t="e">
        <f t="shared" si="0"/>
        <v>#DIV/0!</v>
      </c>
      <c r="F14" s="20"/>
      <c r="G14" s="6" t="e">
        <f t="shared" si="1"/>
        <v>#DIV/0!</v>
      </c>
      <c r="H14" s="20"/>
      <c r="I14" s="6" t="e">
        <f t="shared" si="2"/>
        <v>#DIV/0!</v>
      </c>
      <c r="J14" s="20"/>
      <c r="K14" s="6" t="e">
        <f t="shared" si="3"/>
        <v>#DIV/0!</v>
      </c>
    </row>
    <row r="15" spans="1:11" s="4" customFormat="1" ht="52.5" customHeight="1">
      <c r="A15" s="23" t="s">
        <v>28</v>
      </c>
      <c r="B15" s="3" t="s">
        <v>29</v>
      </c>
      <c r="C15" s="19">
        <v>0</v>
      </c>
      <c r="D15" s="19">
        <v>100304</v>
      </c>
      <c r="E15" s="6" t="e">
        <f t="shared" si="0"/>
        <v>#DIV/0!</v>
      </c>
      <c r="F15" s="20">
        <v>0</v>
      </c>
      <c r="G15" s="6">
        <f t="shared" si="1"/>
        <v>0</v>
      </c>
      <c r="H15" s="20">
        <v>0</v>
      </c>
      <c r="I15" s="6">
        <f>IF(F15=0,0,ROUND(H15/F15,1))</f>
        <v>0</v>
      </c>
      <c r="J15" s="20">
        <v>0</v>
      </c>
      <c r="K15" s="6">
        <f>IF(H15=0,0,ROUND(J15/H15,1))</f>
        <v>0</v>
      </c>
    </row>
    <row r="16" spans="1:11" s="4" customFormat="1" ht="54.75" customHeight="1">
      <c r="A16" s="23" t="s">
        <v>30</v>
      </c>
      <c r="B16" s="3" t="s">
        <v>31</v>
      </c>
      <c r="C16" s="19">
        <v>321225.83</v>
      </c>
      <c r="D16" s="19">
        <v>873540</v>
      </c>
      <c r="E16" s="6">
        <f t="shared" si="0"/>
        <v>2.7193952615827937</v>
      </c>
      <c r="F16" s="20">
        <v>125000</v>
      </c>
      <c r="G16" s="6">
        <f t="shared" si="1"/>
        <v>0.14309590860178126</v>
      </c>
      <c r="H16" s="20">
        <v>50000</v>
      </c>
      <c r="I16" s="6">
        <f t="shared" si="2"/>
        <v>0.4</v>
      </c>
      <c r="J16" s="20">
        <v>50000</v>
      </c>
      <c r="K16" s="6">
        <f t="shared" si="3"/>
        <v>1</v>
      </c>
    </row>
    <row r="17" spans="1:13" ht="40.15" customHeight="1">
      <c r="A17" s="23" t="s">
        <v>32</v>
      </c>
      <c r="B17" s="3" t="s">
        <v>33</v>
      </c>
      <c r="C17" s="19"/>
      <c r="D17" s="19"/>
      <c r="E17" s="6" t="e">
        <f t="shared" si="0"/>
        <v>#DIV/0!</v>
      </c>
      <c r="F17" s="20"/>
      <c r="G17" s="6" t="e">
        <f t="shared" si="1"/>
        <v>#DIV/0!</v>
      </c>
      <c r="H17" s="20"/>
      <c r="I17" s="6" t="e">
        <f t="shared" si="2"/>
        <v>#DIV/0!</v>
      </c>
      <c r="J17" s="20"/>
      <c r="K17" s="6" t="e">
        <f t="shared" si="3"/>
        <v>#DIV/0!</v>
      </c>
    </row>
    <row r="18" spans="1:13" ht="33.75" customHeight="1">
      <c r="A18" s="23" t="s">
        <v>37</v>
      </c>
      <c r="B18" s="3" t="s">
        <v>36</v>
      </c>
      <c r="C18" s="19"/>
      <c r="D18" s="19"/>
      <c r="E18" s="6" t="e">
        <f t="shared" si="0"/>
        <v>#DIV/0!</v>
      </c>
      <c r="F18" s="20"/>
      <c r="G18" s="6" t="e">
        <f t="shared" si="1"/>
        <v>#DIV/0!</v>
      </c>
      <c r="H18" s="20"/>
      <c r="I18" s="6">
        <f>IF(F18=0,0,ROUND(H18/F18,1))</f>
        <v>0</v>
      </c>
      <c r="J18" s="20"/>
      <c r="K18" s="6">
        <f>IF(H18=0,0,ROUND(J18/H18,1))</f>
        <v>0</v>
      </c>
    </row>
    <row r="19" spans="1:13" ht="30" customHeight="1">
      <c r="A19" s="24" t="s">
        <v>60</v>
      </c>
      <c r="B19" s="13" t="s">
        <v>46</v>
      </c>
      <c r="C19" s="21">
        <f>C20+C25</f>
        <v>5842520</v>
      </c>
      <c r="D19" s="21">
        <f>D20+D25</f>
        <v>13227999.4</v>
      </c>
      <c r="E19" s="6">
        <f t="shared" si="0"/>
        <v>2.2640914194559882</v>
      </c>
      <c r="F19" s="21">
        <f>F20+F25</f>
        <v>396726</v>
      </c>
      <c r="G19" s="6">
        <f t="shared" si="1"/>
        <v>2.9991383277504533E-2</v>
      </c>
      <c r="H19" s="21">
        <f>H20+H25</f>
        <v>396726</v>
      </c>
      <c r="I19" s="6">
        <f t="shared" si="1"/>
        <v>1</v>
      </c>
      <c r="J19" s="21">
        <f>J20+J25</f>
        <v>396726</v>
      </c>
      <c r="K19" s="6">
        <f t="shared" si="1"/>
        <v>1</v>
      </c>
      <c r="M19" s="12"/>
    </row>
    <row r="20" spans="1:13" ht="56.25" customHeight="1">
      <c r="A20" s="23" t="s">
        <v>53</v>
      </c>
      <c r="B20" s="3" t="s">
        <v>47</v>
      </c>
      <c r="C20" s="19">
        <f>C21+C22+C23+C24</f>
        <v>5842520</v>
      </c>
      <c r="D20" s="19">
        <f>D21+D22+D23+D24</f>
        <v>13227999.4</v>
      </c>
      <c r="E20" s="6">
        <f t="shared" si="0"/>
        <v>2.2640914194559882</v>
      </c>
      <c r="F20" s="19">
        <f>F21+F22+F23+F24</f>
        <v>396726</v>
      </c>
      <c r="G20" s="6">
        <f t="shared" si="1"/>
        <v>2.9991383277504533E-2</v>
      </c>
      <c r="H20" s="19">
        <f>H21+H22+H23+H24</f>
        <v>396726</v>
      </c>
      <c r="I20" s="6">
        <f t="shared" si="1"/>
        <v>1</v>
      </c>
      <c r="J20" s="19">
        <f>J21+J22+J23+J24</f>
        <v>396726</v>
      </c>
      <c r="K20" s="6">
        <f t="shared" si="1"/>
        <v>1</v>
      </c>
      <c r="M20" s="12"/>
    </row>
    <row r="21" spans="1:13" ht="38.25" customHeight="1">
      <c r="A21" s="23" t="s">
        <v>54</v>
      </c>
      <c r="B21" s="3" t="s">
        <v>48</v>
      </c>
      <c r="C21" s="19"/>
      <c r="D21" s="19"/>
      <c r="E21" s="6" t="e">
        <f t="shared" si="0"/>
        <v>#DIV/0!</v>
      </c>
      <c r="F21" s="20"/>
      <c r="G21" s="6" t="e">
        <f t="shared" si="1"/>
        <v>#DIV/0!</v>
      </c>
      <c r="H21" s="20"/>
      <c r="I21" s="6" t="e">
        <f t="shared" si="1"/>
        <v>#DIV/0!</v>
      </c>
      <c r="J21" s="20"/>
      <c r="K21" s="6" t="e">
        <f t="shared" si="1"/>
        <v>#DIV/0!</v>
      </c>
      <c r="M21" s="12"/>
    </row>
    <row r="22" spans="1:13" ht="47.25">
      <c r="A22" s="23" t="s">
        <v>55</v>
      </c>
      <c r="B22" s="3" t="s">
        <v>49</v>
      </c>
      <c r="C22" s="19">
        <v>2873000</v>
      </c>
      <c r="D22" s="19">
        <v>12863990.4</v>
      </c>
      <c r="E22" s="6">
        <f t="shared" si="0"/>
        <v>4.4775462582666208</v>
      </c>
      <c r="F22" s="20"/>
      <c r="G22" s="6">
        <f t="shared" si="1"/>
        <v>0</v>
      </c>
      <c r="H22" s="20"/>
      <c r="I22" s="6" t="e">
        <f t="shared" si="1"/>
        <v>#DIV/0!</v>
      </c>
      <c r="J22" s="20"/>
      <c r="K22" s="6" t="e">
        <f t="shared" si="1"/>
        <v>#DIV/0!</v>
      </c>
      <c r="M22" s="12"/>
    </row>
    <row r="23" spans="1:13" ht="36.75" customHeight="1">
      <c r="A23" s="23" t="s">
        <v>56</v>
      </c>
      <c r="B23" s="3" t="s">
        <v>50</v>
      </c>
      <c r="C23" s="19">
        <v>296487</v>
      </c>
      <c r="D23" s="19">
        <v>364009</v>
      </c>
      <c r="E23" s="6">
        <f t="shared" si="0"/>
        <v>1.2277401707326123</v>
      </c>
      <c r="F23" s="20">
        <v>396726</v>
      </c>
      <c r="G23" s="6">
        <f t="shared" si="1"/>
        <v>1.0898796458329327</v>
      </c>
      <c r="H23" s="20">
        <v>396726</v>
      </c>
      <c r="I23" s="6">
        <f t="shared" si="1"/>
        <v>1</v>
      </c>
      <c r="J23" s="20">
        <v>396726</v>
      </c>
      <c r="K23" s="6">
        <f t="shared" si="1"/>
        <v>1</v>
      </c>
      <c r="M23" s="12"/>
    </row>
    <row r="24" spans="1:13" ht="32.25" customHeight="1">
      <c r="A24" s="23" t="s">
        <v>57</v>
      </c>
      <c r="B24" s="3" t="s">
        <v>51</v>
      </c>
      <c r="C24" s="19">
        <v>2673033</v>
      </c>
      <c r="D24" s="19"/>
      <c r="E24" s="6">
        <f t="shared" si="0"/>
        <v>0</v>
      </c>
      <c r="F24" s="20"/>
      <c r="G24" s="6" t="e">
        <f t="shared" si="1"/>
        <v>#DIV/0!</v>
      </c>
      <c r="H24" s="20"/>
      <c r="I24" s="6" t="e">
        <f t="shared" si="1"/>
        <v>#DIV/0!</v>
      </c>
      <c r="J24" s="20"/>
      <c r="K24" s="6" t="e">
        <f t="shared" si="1"/>
        <v>#DIV/0!</v>
      </c>
      <c r="M24" s="12"/>
    </row>
    <row r="25" spans="1:13" ht="85.5" customHeight="1">
      <c r="A25" s="23" t="s">
        <v>58</v>
      </c>
      <c r="B25" s="3" t="s">
        <v>52</v>
      </c>
      <c r="C25" s="19"/>
      <c r="D25" s="19"/>
      <c r="E25" s="6" t="e">
        <f t="shared" si="0"/>
        <v>#DIV/0!</v>
      </c>
      <c r="F25" s="20"/>
      <c r="G25" s="6" t="s">
        <v>45</v>
      </c>
      <c r="H25" s="20"/>
      <c r="I25" s="6" t="s">
        <v>45</v>
      </c>
      <c r="J25" s="20"/>
      <c r="K25" s="6" t="s">
        <v>45</v>
      </c>
    </row>
  </sheetData>
  <autoFilter ref="A4:K4"/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8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User</cp:lastModifiedBy>
  <cp:lastPrinted>2018-11-08T07:41:05Z</cp:lastPrinted>
  <dcterms:created xsi:type="dcterms:W3CDTF">2006-09-16T00:00:00Z</dcterms:created>
  <dcterms:modified xsi:type="dcterms:W3CDTF">2018-11-15T05:58:46Z</dcterms:modified>
</cp:coreProperties>
</file>